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dev\git\bid_entry\07申請書\doc\ver7\reg_standard\"/>
    </mc:Choice>
  </mc:AlternateContent>
  <xr:revisionPtr revIDLastSave="0" documentId="13_ncr:1_{264121D8-B153-41D7-8BC0-F3FA5A4EFB72}" xr6:coauthVersionLast="47" xr6:coauthVersionMax="47" xr10:uidLastSave="{00000000-0000-0000-0000-000000000000}"/>
  <workbookProtection workbookAlgorithmName="SHA-512" workbookHashValue="twcFxhqJobmwGL7nn0lvNxWI4fsycdmHTbtjeImDji5cNxDkwqdMe8HReKZB8YSd1TgLH8q6sAD9YPLmYei32A==" workbookSaltValue="PT0biF/qAu0uIBBJkyb4tg==" workbookSpinCount="100000" lockStructure="1"/>
  <bookViews>
    <workbookView xWindow="9045" yWindow="1335" windowWidth="19635" windowHeight="12810" xr2:uid="{00000000-000D-0000-FFFF-FFFF00000000}"/>
  </bookViews>
  <sheets>
    <sheet name="入力シート" sheetId="1" r:id="rId1"/>
    <sheet name="settings" sheetId="2" state="hidden" r:id="rId2"/>
  </sheets>
  <definedNames>
    <definedName name="_xlnm.Print_Titles" localSheetId="0">入力シート!$1:$1</definedName>
    <definedName name="希望">入力シート!$A$237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8" i="1" l="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21" i="1"/>
  <c r="A210" i="1"/>
  <c r="A187" i="1"/>
  <c r="A186" i="1"/>
  <c r="A185" i="1"/>
  <c r="A180" i="1"/>
  <c r="A179" i="1"/>
  <c r="A178" i="1"/>
  <c r="A169" i="1"/>
  <c r="A167" i="1"/>
  <c r="A165" i="1"/>
  <c r="A163" i="1"/>
  <c r="A161" i="1"/>
  <c r="A159" i="1"/>
  <c r="A157" i="1"/>
  <c r="A155" i="1"/>
  <c r="A153" i="1"/>
  <c r="A126" i="1"/>
  <c r="A124" i="1"/>
  <c r="A122" i="1"/>
  <c r="A120" i="1"/>
  <c r="A116" i="1"/>
  <c r="A114" i="1"/>
  <c r="A87" i="1"/>
  <c r="A85" i="1"/>
  <c r="A84" i="1"/>
  <c r="A83" i="1"/>
  <c r="A81" i="1"/>
  <c r="A79" i="1"/>
  <c r="A77" i="1"/>
  <c r="A75" i="1"/>
  <c r="A73" i="1"/>
  <c r="A71" i="1"/>
  <c r="A69" i="1"/>
  <c r="A63" i="1"/>
  <c r="A40" i="1"/>
  <c r="A38" i="1"/>
  <c r="A36" i="1"/>
  <c r="A34" i="1"/>
  <c r="A32" i="1"/>
  <c r="A30" i="1"/>
  <c r="A28" i="1"/>
  <c r="A26" i="1"/>
  <c r="A24" i="1"/>
  <c r="A22" i="1"/>
  <c r="A20" i="1"/>
  <c r="Q232" i="1"/>
  <c r="J202" i="1"/>
  <c r="T181" i="1"/>
  <c r="Q181" i="1"/>
  <c r="N181" i="1"/>
  <c r="E281" i="1"/>
  <c r="Q310" i="1" l="1"/>
  <c r="N310" i="1"/>
  <c r="J205" i="1" l="1"/>
  <c r="J196" i="1" l="1"/>
  <c r="N196" i="1"/>
  <c r="Q196" i="1"/>
  <c r="W181" i="1" l="1"/>
  <c r="J181" i="1"/>
  <c r="N232" i="1"/>
  <c r="J232" i="1"/>
  <c r="J188" i="1"/>
  <c r="E233" i="1" l="1"/>
  <c r="D114" i="1" l="1"/>
  <c r="D116" i="1" s="1"/>
  <c r="D118" i="1" s="1"/>
  <c r="D120" i="1" s="1"/>
  <c r="D122" i="1" s="1"/>
  <c r="D124" i="1" s="1"/>
  <c r="D126" i="1" s="1"/>
  <c r="J209" i="1" l="1"/>
  <c r="J207" i="1"/>
  <c r="A2" i="2" l="1"/>
  <c r="A1" i="2"/>
</calcChain>
</file>

<file path=xl/sharedStrings.xml><?xml version="1.0" encoding="utf-8"?>
<sst xmlns="http://schemas.openxmlformats.org/spreadsheetml/2006/main" count="292" uniqueCount="225">
  <si>
    <t>営業年数</t>
    <rPh sb="0" eb="2">
      <t>エイギョウ</t>
    </rPh>
    <rPh sb="2" eb="4">
      <t>ネンスウ</t>
    </rPh>
    <phoneticPr fontId="6"/>
  </si>
  <si>
    <t>区分</t>
    <rPh sb="0" eb="2">
      <t>クブン</t>
    </rPh>
    <phoneticPr fontId="5"/>
  </si>
  <si>
    <t xml:space="preserve"> エクセルの計算方法は「自動」に設定してください。</t>
    <rPh sb="6" eb="8">
      <t>ケイサン</t>
    </rPh>
    <rPh sb="8" eb="10">
      <t>ホウホウ</t>
    </rPh>
    <rPh sb="12" eb="14">
      <t>ジドウ</t>
    </rPh>
    <rPh sb="16" eb="18">
      <t>セッテイ</t>
    </rPh>
    <phoneticPr fontId="5"/>
  </si>
  <si>
    <t xml:space="preserve"> 行の追加、削除、シートの変更などはできません。</t>
    <rPh sb="1" eb="2">
      <t>ギョウ</t>
    </rPh>
    <rPh sb="3" eb="5">
      <t>ツイカ</t>
    </rPh>
    <rPh sb="6" eb="8">
      <t>サクジョ</t>
    </rPh>
    <rPh sb="13" eb="15">
      <t>ヘンコウ</t>
    </rPh>
    <phoneticPr fontId="5"/>
  </si>
  <si>
    <t>E.経営情報</t>
    <rPh sb="2" eb="4">
      <t>ケイエイ</t>
    </rPh>
    <rPh sb="4" eb="6">
      <t>ジョウホウ</t>
    </rPh>
    <phoneticPr fontId="5"/>
  </si>
  <si>
    <t>物品</t>
  </si>
  <si>
    <t>リストから選択してください。</t>
    <phoneticPr fontId="5"/>
  </si>
  <si>
    <r>
      <t>まで</t>
    </r>
    <r>
      <rPr>
        <sz val="11"/>
        <color rgb="FFFF0000"/>
        <rFont val="ＭＳ ゴシック"/>
        <family val="3"/>
        <charset val="128"/>
      </rPr>
      <t>*1</t>
    </r>
    <phoneticPr fontId="5"/>
  </si>
  <si>
    <r>
      <t>から</t>
    </r>
    <r>
      <rPr>
        <sz val="11"/>
        <color rgb="FFFF0000"/>
        <rFont val="ＭＳ ゴシック"/>
        <family val="3"/>
        <charset val="128"/>
      </rPr>
      <t>*1</t>
    </r>
    <phoneticPr fontId="5"/>
  </si>
  <si>
    <t>年</t>
    <rPh sb="0" eb="1">
      <t>ネン</t>
    </rPh>
    <phoneticPr fontId="5"/>
  </si>
  <si>
    <t>休業期間又は</t>
    <rPh sb="0" eb="2">
      <t>キュウギョウ</t>
    </rPh>
    <rPh sb="2" eb="4">
      <t>キカン</t>
    </rPh>
    <rPh sb="4" eb="5">
      <t>マタ</t>
    </rPh>
    <phoneticPr fontId="6"/>
  </si>
  <si>
    <t>から</t>
    <phoneticPr fontId="6"/>
  </si>
  <si>
    <t>まで</t>
    <phoneticPr fontId="6"/>
  </si>
  <si>
    <t>転(廃)業の期間</t>
    <phoneticPr fontId="6"/>
  </si>
  <si>
    <t>自己資本額</t>
    <rPh sb="0" eb="2">
      <t>ジコ</t>
    </rPh>
    <rPh sb="2" eb="4">
      <t>シホン</t>
    </rPh>
    <rPh sb="4" eb="5">
      <t>ガク</t>
    </rPh>
    <phoneticPr fontId="5"/>
  </si>
  <si>
    <t>F.業種情報</t>
    <rPh sb="2" eb="4">
      <t>ギョウシュ</t>
    </rPh>
    <rPh sb="4" eb="6">
      <t>ジョウホウ</t>
    </rPh>
    <phoneticPr fontId="5"/>
  </si>
  <si>
    <t>希望</t>
    <rPh sb="0" eb="2">
      <t>キボウ</t>
    </rPh>
    <phoneticPr fontId="5"/>
  </si>
  <si>
    <t>A.本社(店)情報</t>
    <phoneticPr fontId="5"/>
  </si>
  <si>
    <t>郵便番号</t>
    <rPh sb="0" eb="4">
      <t>ユウビンバンゴウ</t>
    </rPh>
    <phoneticPr fontId="6"/>
  </si>
  <si>
    <t>住所</t>
    <rPh sb="0" eb="2">
      <t>ジュウショ</t>
    </rPh>
    <phoneticPr fontId="6"/>
  </si>
  <si>
    <t>都道府県から入力してください。</t>
    <phoneticPr fontId="5"/>
  </si>
  <si>
    <t>商号又は名称フリガナ</t>
    <rPh sb="0" eb="2">
      <t>ショウゴウ</t>
    </rPh>
    <rPh sb="2" eb="3">
      <t>マタ</t>
    </rPh>
    <rPh sb="4" eb="6">
      <t>メイショウ</t>
    </rPh>
    <phoneticPr fontId="6"/>
  </si>
  <si>
    <t>商号又は名称</t>
    <rPh sb="0" eb="2">
      <t>ショウゴウ</t>
    </rPh>
    <rPh sb="2" eb="3">
      <t>マタ</t>
    </rPh>
    <rPh sb="4" eb="6">
      <t>メイショウ</t>
    </rPh>
    <phoneticPr fontId="6"/>
  </si>
  <si>
    <t>代表者役職</t>
    <rPh sb="0" eb="3">
      <t>ダイヒョウシャ</t>
    </rPh>
    <rPh sb="3" eb="5">
      <t>ヤクショク</t>
    </rPh>
    <phoneticPr fontId="6"/>
  </si>
  <si>
    <t>正式名称で入力してください。個人の場合は「代表者」と入力してください。</t>
    <rPh sb="5" eb="7">
      <t>ニュウリョク</t>
    </rPh>
    <rPh sb="26" eb="28">
      <t>ニュウリョク</t>
    </rPh>
    <phoneticPr fontId="5"/>
  </si>
  <si>
    <t>代表者氏名フリガナ</t>
    <rPh sb="0" eb="3">
      <t>ダイヒョウシャ</t>
    </rPh>
    <rPh sb="3" eb="5">
      <t>シメイ</t>
    </rPh>
    <phoneticPr fontId="6"/>
  </si>
  <si>
    <t>全角カタカナで入力してください。姓と名は１文字分空けてください。</t>
    <phoneticPr fontId="5"/>
  </si>
  <si>
    <t>代表者氏名</t>
    <rPh sb="0" eb="3">
      <t>ダイヒョウシャ</t>
    </rPh>
    <rPh sb="3" eb="5">
      <t>シメイ</t>
    </rPh>
    <phoneticPr fontId="6"/>
  </si>
  <si>
    <t>姓と名は１文字分空けてください。</t>
    <phoneticPr fontId="5"/>
  </si>
  <si>
    <t>電話番号</t>
    <rPh sb="0" eb="2">
      <t>デンワ</t>
    </rPh>
    <rPh sb="2" eb="4">
      <t>バンゴウ</t>
    </rPh>
    <phoneticPr fontId="6"/>
  </si>
  <si>
    <t>内線番号(</t>
    <rPh sb="0" eb="4">
      <t>ナイセンバンゴウ</t>
    </rPh>
    <phoneticPr fontId="5"/>
  </si>
  <si>
    <t>)</t>
    <phoneticPr fontId="5"/>
  </si>
  <si>
    <t>例)0000-00-0000　半角の数字とハイフンで入力してください。</t>
    <phoneticPr fontId="5"/>
  </si>
  <si>
    <t>ＦＡＸ番号</t>
    <rPh sb="3" eb="5">
      <t>バンゴウ</t>
    </rPh>
    <phoneticPr fontId="6"/>
  </si>
  <si>
    <t>メールアドレス</t>
    <phoneticPr fontId="6"/>
  </si>
  <si>
    <t>登記上の所在地</t>
    <rPh sb="0" eb="3">
      <t>トウキジョウ</t>
    </rPh>
    <rPh sb="4" eb="7">
      <t>ショザイチ</t>
    </rPh>
    <phoneticPr fontId="6"/>
  </si>
  <si>
    <t>一致する</t>
  </si>
  <si>
    <t>B.契約する営業所情報</t>
    <rPh sb="2" eb="4">
      <t>ケイヤク</t>
    </rPh>
    <rPh sb="6" eb="9">
      <t>エイギョウショ</t>
    </rPh>
    <rPh sb="9" eb="11">
      <t>ジョウホウ</t>
    </rPh>
    <phoneticPr fontId="5"/>
  </si>
  <si>
    <t>支店・営業所に入札・契約権限を委任する場合、(1)入札・契約権限の委任欄にリストから「する」を選択し、支店・営業所情報を入力してください。</t>
    <phoneticPr fontId="5"/>
  </si>
  <si>
    <t>入札・契約権限の委任</t>
    <rPh sb="8" eb="10">
      <t>イニン</t>
    </rPh>
    <phoneticPr fontId="5"/>
  </si>
  <si>
    <t>代表者(受任者)役職</t>
    <rPh sb="0" eb="3">
      <t>ダイヒョウシャ</t>
    </rPh>
    <rPh sb="4" eb="7">
      <t>ジュニンシャ</t>
    </rPh>
    <rPh sb="8" eb="10">
      <t>ヤクショク</t>
    </rPh>
    <phoneticPr fontId="6"/>
  </si>
  <si>
    <t>例)所長　正式名称で入力してください。</t>
    <rPh sb="10" eb="12">
      <t>ニュウリョク</t>
    </rPh>
    <phoneticPr fontId="5"/>
  </si>
  <si>
    <t>代表者(受任者)氏名</t>
    <rPh sb="0" eb="3">
      <t>ダイヒョウシャ</t>
    </rPh>
    <rPh sb="4" eb="6">
      <t>ジュニン</t>
    </rPh>
    <rPh sb="6" eb="7">
      <t>シャ</t>
    </rPh>
    <rPh sb="8" eb="10">
      <t>シメイ</t>
    </rPh>
    <phoneticPr fontId="6"/>
  </si>
  <si>
    <t>フリガナ</t>
    <phoneticPr fontId="5"/>
  </si>
  <si>
    <t>C.担当者情報</t>
    <rPh sb="2" eb="5">
      <t>タントウシャ</t>
    </rPh>
    <rPh sb="5" eb="7">
      <t>ジョウホウ</t>
    </rPh>
    <phoneticPr fontId="5"/>
  </si>
  <si>
    <t>部署名・役職名</t>
    <rPh sb="0" eb="2">
      <t>ブショ</t>
    </rPh>
    <rPh sb="2" eb="3">
      <t>メイ</t>
    </rPh>
    <rPh sb="4" eb="7">
      <t>ヤクショクメイ</t>
    </rPh>
    <phoneticPr fontId="6"/>
  </si>
  <si>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5"/>
  </si>
  <si>
    <t>氏名フリガナ</t>
    <rPh sb="0" eb="2">
      <t>シメイ</t>
    </rPh>
    <phoneticPr fontId="6"/>
  </si>
  <si>
    <t>氏名</t>
    <rPh sb="0" eb="2">
      <t>シメイ</t>
    </rPh>
    <phoneticPr fontId="6"/>
  </si>
  <si>
    <t>本社（店）と異なる場合のみ、都道府県から入力してください。</t>
    <rPh sb="14" eb="18">
      <t>トドウフケン</t>
    </rPh>
    <phoneticPr fontId="5"/>
  </si>
  <si>
    <t>本社（店）と異なる場合のみ、半角の数字とハイフンで入力してください。</t>
    <phoneticPr fontId="5"/>
  </si>
  <si>
    <t>D.申請代理人情報</t>
    <rPh sb="2" eb="7">
      <t>シンセイダイリニン</t>
    </rPh>
    <phoneticPr fontId="5"/>
  </si>
  <si>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5"/>
  </si>
  <si>
    <t>代理申請</t>
    <rPh sb="0" eb="2">
      <t>ダイリ</t>
    </rPh>
    <rPh sb="2" eb="4">
      <t>シンセイ</t>
    </rPh>
    <phoneticPr fontId="19"/>
  </si>
  <si>
    <t>しない</t>
  </si>
  <si>
    <t>行政書士登録番号</t>
    <rPh sb="0" eb="2">
      <t>ギョウセイ</t>
    </rPh>
    <rPh sb="2" eb="4">
      <t>ショシ</t>
    </rPh>
    <rPh sb="4" eb="6">
      <t>トウロク</t>
    </rPh>
    <rPh sb="6" eb="8">
      <t>バンゴウ</t>
    </rPh>
    <phoneticPr fontId="6"/>
  </si>
  <si>
    <t>直前年度分決算</t>
    <rPh sb="0" eb="2">
      <t>チョクゼン</t>
    </rPh>
    <rPh sb="2" eb="5">
      <t>ネンドブン</t>
    </rPh>
    <rPh sb="5" eb="7">
      <t>ケッサン</t>
    </rPh>
    <phoneticPr fontId="6"/>
  </si>
  <si>
    <t>千円</t>
    <rPh sb="0" eb="2">
      <t>センエン</t>
    </rPh>
    <phoneticPr fontId="5"/>
  </si>
  <si>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5"/>
  </si>
  <si>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</si>
  <si>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5"/>
  </si>
  <si>
    <t>例)カブシキガイシャスズキグミ　正式名称を全角カタカナで入力してください。</t>
    <phoneticPr fontId="5"/>
  </si>
  <si>
    <t>例)株式会社鈴木組　正式名称で入力してください。</t>
    <phoneticPr fontId="5"/>
  </si>
  <si>
    <t>@を含む半角文字で入力してください。</t>
    <phoneticPr fontId="5"/>
  </si>
  <si>
    <t>本社（店）と異なる場合のみ、@を含む半角文字で入力してください。</t>
    <phoneticPr fontId="5"/>
  </si>
  <si>
    <t>例)1000001　「-（ハイフン）」を使わず7桁の数字で入力してください。</t>
  </si>
  <si>
    <t>本社（店）と異なる場合のみ、「-（ハイフン）」を使わず7桁の数字で入力してください。</t>
    <rPh sb="6" eb="7">
      <t>コト</t>
    </rPh>
    <rPh sb="9" eb="11">
      <t>バアイ</t>
    </rPh>
    <phoneticPr fontId="5"/>
  </si>
  <si>
    <t>業種区分</t>
    <phoneticPr fontId="5"/>
  </si>
  <si>
    <t>合計</t>
    <rPh sb="0" eb="2">
      <t>ゴウケイ</t>
    </rPh>
    <phoneticPr fontId="5"/>
  </si>
  <si>
    <t>物品の販売・修繕</t>
    <phoneticPr fontId="5"/>
  </si>
  <si>
    <t>積立金</t>
    <phoneticPr fontId="6"/>
  </si>
  <si>
    <t>計(千円)</t>
    <phoneticPr fontId="5"/>
  </si>
  <si>
    <t>決算後の増減資(千円)</t>
    <phoneticPr fontId="5"/>
  </si>
  <si>
    <t>合計(千円)</t>
    <rPh sb="0" eb="2">
      <t>ゴウケイ</t>
    </rPh>
    <phoneticPr fontId="5"/>
  </si>
  <si>
    <t>取得価額(千円)</t>
    <phoneticPr fontId="5"/>
  </si>
  <si>
    <t>減価償却費(千円)</t>
    <phoneticPr fontId="5"/>
  </si>
  <si>
    <t>残存価額(千円)</t>
    <phoneticPr fontId="5"/>
  </si>
  <si>
    <t>機械及び装置</t>
    <rPh sb="0" eb="2">
      <t>キカイ</t>
    </rPh>
    <rPh sb="2" eb="3">
      <t>オヨ</t>
    </rPh>
    <rPh sb="4" eb="6">
      <t>ソウチ</t>
    </rPh>
    <phoneticPr fontId="5"/>
  </si>
  <si>
    <t>車両運搬具</t>
    <phoneticPr fontId="6"/>
  </si>
  <si>
    <t>工具、機具及び備品</t>
    <rPh sb="0" eb="2">
      <t>コウグ</t>
    </rPh>
    <rPh sb="3" eb="5">
      <t>キグ</t>
    </rPh>
    <rPh sb="5" eb="6">
      <t>オヨ</t>
    </rPh>
    <rPh sb="7" eb="9">
      <t>ビヒン</t>
    </rPh>
    <phoneticPr fontId="5"/>
  </si>
  <si>
    <t>船舶</t>
    <phoneticPr fontId="5"/>
  </si>
  <si>
    <t>技術職員</t>
    <rPh sb="0" eb="2">
      <t>ギジュツ</t>
    </rPh>
    <rPh sb="2" eb="4">
      <t>ショクイン</t>
    </rPh>
    <phoneticPr fontId="5"/>
  </si>
  <si>
    <t>事務職員</t>
    <rPh sb="0" eb="2">
      <t>ジム</t>
    </rPh>
    <rPh sb="2" eb="4">
      <t>ショクイン</t>
    </rPh>
    <phoneticPr fontId="5"/>
  </si>
  <si>
    <t>印刷製本類</t>
  </si>
  <si>
    <t>文房具・事務機器類</t>
  </si>
  <si>
    <t>コンピュータ類</t>
  </si>
  <si>
    <t>印章類</t>
  </si>
  <si>
    <t>用紙類</t>
  </si>
  <si>
    <t>医療・福祉機器類</t>
  </si>
  <si>
    <t>医薬品・衛生材料類</t>
  </si>
  <si>
    <t>写真用品類</t>
  </si>
  <si>
    <t>理化学機器類</t>
  </si>
  <si>
    <t>10</t>
  </si>
  <si>
    <t>電気・通信機器類</t>
  </si>
  <si>
    <t>11</t>
  </si>
  <si>
    <t>車両・船舶類（二輪車含む）</t>
  </si>
  <si>
    <t>12</t>
  </si>
  <si>
    <t>建設機器類</t>
  </si>
  <si>
    <t>13</t>
  </si>
  <si>
    <t>農畜林産機器類</t>
  </si>
  <si>
    <t>14</t>
  </si>
  <si>
    <t>水産機器類</t>
  </si>
  <si>
    <t>15</t>
  </si>
  <si>
    <t>工作機器類</t>
  </si>
  <si>
    <t>16</t>
  </si>
  <si>
    <t>自動販売機・発券機類</t>
  </si>
  <si>
    <t>17</t>
  </si>
  <si>
    <t>燃料・油脂類</t>
  </si>
  <si>
    <t>18</t>
  </si>
  <si>
    <t>衣料・寝具類</t>
  </si>
  <si>
    <t>19</t>
  </si>
  <si>
    <t>日用雑貨類</t>
  </si>
  <si>
    <t>20</t>
  </si>
  <si>
    <t>百貨</t>
  </si>
  <si>
    <t>21</t>
  </si>
  <si>
    <t>食料品類</t>
  </si>
  <si>
    <t>22</t>
  </si>
  <si>
    <t>農林水産資材類</t>
  </si>
  <si>
    <t>23</t>
  </si>
  <si>
    <t>建材・資材類</t>
  </si>
  <si>
    <t>24</t>
  </si>
  <si>
    <t>楽器・音楽用品類</t>
  </si>
  <si>
    <t>25</t>
  </si>
  <si>
    <t>美術・工芸品類</t>
  </si>
  <si>
    <t>26</t>
  </si>
  <si>
    <t>運動用品類</t>
  </si>
  <si>
    <t>27</t>
  </si>
  <si>
    <t>書籍</t>
  </si>
  <si>
    <t>28</t>
  </si>
  <si>
    <t>時計・貴金属類</t>
  </si>
  <si>
    <t>29</t>
  </si>
  <si>
    <t>車両・船舶部品類</t>
  </si>
  <si>
    <t>30</t>
  </si>
  <si>
    <t>消防資材器具類</t>
  </si>
  <si>
    <t>31</t>
  </si>
  <si>
    <t>靴・かばん類</t>
  </si>
  <si>
    <t>32</t>
  </si>
  <si>
    <t>教育用機器・教材類</t>
  </si>
  <si>
    <t>33</t>
  </si>
  <si>
    <t>業務用厨房機器類</t>
  </si>
  <si>
    <t>34</t>
  </si>
  <si>
    <t>冷暖房衛生機具類</t>
  </si>
  <si>
    <t>35</t>
  </si>
  <si>
    <t>動物</t>
  </si>
  <si>
    <t>36</t>
  </si>
  <si>
    <t>警察用機具類</t>
  </si>
  <si>
    <t>37</t>
  </si>
  <si>
    <t>家具・木工具・室内装飾品</t>
  </si>
  <si>
    <t>38</t>
  </si>
  <si>
    <t>看板・標識類</t>
  </si>
  <si>
    <t>39</t>
  </si>
  <si>
    <t>自動車修繕</t>
  </si>
  <si>
    <t>40</t>
  </si>
  <si>
    <t>その他修繕</t>
  </si>
  <si>
    <t>41</t>
  </si>
  <si>
    <t>主な取扱品目</t>
    <phoneticPr fontId="5"/>
  </si>
  <si>
    <t>許可等の名称</t>
    <rPh sb="0" eb="2">
      <t>キョカ</t>
    </rPh>
    <rPh sb="2" eb="3">
      <t>トウ</t>
    </rPh>
    <rPh sb="4" eb="6">
      <t>メイショウ</t>
    </rPh>
    <phoneticPr fontId="5"/>
  </si>
  <si>
    <t>許可等官公庁名</t>
    <phoneticPr fontId="5"/>
  </si>
  <si>
    <t>主な販売先</t>
    <phoneticPr fontId="5"/>
  </si>
  <si>
    <t>仕入先</t>
    <rPh sb="0" eb="2">
      <t>シイレ</t>
    </rPh>
    <rPh sb="2" eb="3">
      <t>サキ</t>
    </rPh>
    <phoneticPr fontId="5"/>
  </si>
  <si>
    <t>製造業</t>
    <rPh sb="0" eb="3">
      <t>セイゾウギョウ</t>
    </rPh>
    <phoneticPr fontId="22"/>
  </si>
  <si>
    <t>販売業</t>
    <rPh sb="0" eb="3">
      <t>ハンバイギョウ</t>
    </rPh>
    <phoneticPr fontId="22"/>
  </si>
  <si>
    <t>例)株式会社鈴木組　東北営業所
正式名称で入力してください。支店・営業所名は、１文字空けて入力してください。</t>
    <rPh sb="10" eb="12">
      <t>トウホク</t>
    </rPh>
    <rPh sb="12" eb="14">
      <t>エイギョウ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5"/>
  </si>
  <si>
    <t>例)カブシキガイシャスズキグミ　トウホクエイギョウショ
正式名称を全角カタカナで入力してください。支店・営業所名は、１文字空けて入力してください。</t>
    <phoneticPr fontId="5"/>
  </si>
  <si>
    <t>修繕業</t>
    <phoneticPr fontId="5"/>
  </si>
  <si>
    <t>年間取扱高</t>
    <rPh sb="0" eb="2">
      <t>ネンカン</t>
    </rPh>
    <rPh sb="2" eb="4">
      <t>トリアツカイ</t>
    </rPh>
    <rPh sb="4" eb="5">
      <t>ダカ</t>
    </rPh>
    <phoneticPr fontId="6"/>
  </si>
  <si>
    <t>①直前２年度分決算(千円)</t>
  </si>
  <si>
    <t>②直前１年度分決算(千円)</t>
    <phoneticPr fontId="5"/>
  </si>
  <si>
    <t>平均取扱高(千円)
(①＋②) / 2</t>
    <rPh sb="6" eb="8">
      <t>センエン</t>
    </rPh>
    <phoneticPr fontId="5"/>
  </si>
  <si>
    <t>年間取扱高を入力してください。</t>
    <rPh sb="6" eb="8">
      <t>ニュウリョク</t>
    </rPh>
    <phoneticPr fontId="5"/>
  </si>
  <si>
    <t>計</t>
    <phoneticPr fontId="6"/>
  </si>
  <si>
    <t>従業員数</t>
    <rPh sb="0" eb="3">
      <t>ジュウギョウイン</t>
    </rPh>
    <rPh sb="3" eb="4">
      <t>スウ</t>
    </rPh>
    <phoneticPr fontId="6"/>
  </si>
  <si>
    <t>臨時・パートを除く人数を入力してください。</t>
    <rPh sb="9" eb="11">
      <t>ニンズウ</t>
    </rPh>
    <rPh sb="12" eb="14">
      <t>ニュウリョク</t>
    </rPh>
    <phoneticPr fontId="5"/>
  </si>
  <si>
    <t xml:space="preserve">設備等の状況
</t>
    <rPh sb="0" eb="2">
      <t>セツビ</t>
    </rPh>
    <rPh sb="2" eb="3">
      <t>トウ</t>
    </rPh>
    <rPh sb="4" eb="6">
      <t>ジョウキョウ</t>
    </rPh>
    <phoneticPr fontId="6"/>
  </si>
  <si>
    <t>流動比率</t>
    <rPh sb="0" eb="2">
      <t>リュウドウ</t>
    </rPh>
    <rPh sb="2" eb="4">
      <t>ヒリツ</t>
    </rPh>
    <phoneticPr fontId="5"/>
  </si>
  <si>
    <t>主な仕入先</t>
    <rPh sb="0" eb="1">
      <t>オモ</t>
    </rPh>
    <rPh sb="2" eb="5">
      <t>シイレサキ</t>
    </rPh>
    <phoneticPr fontId="5"/>
  </si>
  <si>
    <t>主な販売先を入力してください。</t>
    <rPh sb="2" eb="5">
      <t>ハンバイサキ</t>
    </rPh>
    <phoneticPr fontId="5"/>
  </si>
  <si>
    <t>販売先</t>
    <rPh sb="0" eb="3">
      <t>ハンバイサキ</t>
    </rPh>
    <phoneticPr fontId="5"/>
  </si>
  <si>
    <t>該当</t>
    <rPh sb="0" eb="2">
      <t>ガイトウ</t>
    </rPh>
    <phoneticPr fontId="5"/>
  </si>
  <si>
    <t>創業(設立)年月日</t>
    <rPh sb="0" eb="2">
      <t>ソウギョウ</t>
    </rPh>
    <rPh sb="3" eb="5">
      <t>セツリツ</t>
    </rPh>
    <rPh sb="6" eb="9">
      <t>ネンガッピ</t>
    </rPh>
    <phoneticPr fontId="6"/>
  </si>
  <si>
    <t>営業許可(登録、認可、届出)の状況</t>
    <phoneticPr fontId="5"/>
  </si>
  <si>
    <t>北塩原村 一般競争(指名競争)参加資格審査申請書【物品購入(修繕)等】</t>
    <rPh sb="5" eb="7">
      <t>イッパン</t>
    </rPh>
    <rPh sb="7" eb="9">
      <t>キョウソウ</t>
    </rPh>
    <rPh sb="10" eb="12">
      <t>シメイ</t>
    </rPh>
    <rPh sb="12" eb="14">
      <t>キョウソウ</t>
    </rPh>
    <rPh sb="25" eb="27">
      <t>ブッピン</t>
    </rPh>
    <rPh sb="27" eb="29">
      <t>コウニュウ</t>
    </rPh>
    <rPh sb="30" eb="32">
      <t>シュウゼン</t>
    </rPh>
    <rPh sb="33" eb="34">
      <t>トウ</t>
    </rPh>
    <phoneticPr fontId="5"/>
  </si>
  <si>
    <t>その他</t>
    <phoneticPr fontId="5"/>
  </si>
  <si>
    <t>営業種目</t>
    <phoneticPr fontId="5"/>
  </si>
  <si>
    <t>から</t>
  </si>
  <si>
    <t>から</t>
    <phoneticPr fontId="5"/>
  </si>
  <si>
    <t>まで</t>
  </si>
  <si>
    <t>まで</t>
    <phoneticPr fontId="5"/>
  </si>
  <si>
    <t>利益処分(損失処理)(千円)</t>
    <phoneticPr fontId="5"/>
  </si>
  <si>
    <t>資本金(元入金)</t>
    <phoneticPr fontId="5"/>
  </si>
  <si>
    <t>次期繰越利益(損失)</t>
    <phoneticPr fontId="5"/>
  </si>
  <si>
    <t>直前決算時(千円)</t>
    <rPh sb="0" eb="2">
      <t>チョクゼン</t>
    </rPh>
    <rPh sb="2" eb="4">
      <t>ケッサン</t>
    </rPh>
    <rPh sb="4" eb="5">
      <t>ジ</t>
    </rPh>
    <phoneticPr fontId="5"/>
  </si>
  <si>
    <t>その他(単純労務)</t>
  </si>
  <si>
    <t>流動資産(ア)</t>
    <rPh sb="0" eb="2">
      <t>リュウドウ</t>
    </rPh>
    <rPh sb="2" eb="4">
      <t>シサン</t>
    </rPh>
    <phoneticPr fontId="5"/>
  </si>
  <si>
    <t>流動負債(イ)</t>
    <rPh sb="0" eb="2">
      <t>リュウドウ</t>
    </rPh>
    <rPh sb="2" eb="4">
      <t>フサイ</t>
    </rPh>
    <phoneticPr fontId="5"/>
  </si>
  <si>
    <t>流動比率(ア/イ×100)</t>
    <phoneticPr fontId="5"/>
  </si>
  <si>
    <r>
      <t xml:space="preserve">% </t>
    </r>
    <r>
      <rPr>
        <sz val="10"/>
        <color theme="1"/>
        <rFont val="ＭＳ ゴシック"/>
        <family val="3"/>
        <charset val="128"/>
      </rPr>
      <t>(小数点以下四捨五入)</t>
    </r>
    <phoneticPr fontId="5"/>
  </si>
  <si>
    <t>希望する営業種目</t>
    <rPh sb="0" eb="2">
      <t>キボウ</t>
    </rPh>
    <rPh sb="4" eb="6">
      <t>エイギョウ</t>
    </rPh>
    <rPh sb="6" eb="8">
      <t>シュモク</t>
    </rPh>
    <phoneticPr fontId="6"/>
  </si>
  <si>
    <t>例)10　登録を希望する業種に係る事業の開始日(複数の業種を希望する場合は最も早い開始日)から直前の営業年度の終了日までの期間(1年未満切り捨て)を入力してください。
ただし、この間に当該事業を中断した期間がある場合には、これを除いた期間(1年未満切り捨て)を入力してください。</t>
    <rPh sb="47" eb="49">
      <t>チョクゼン</t>
    </rPh>
    <rPh sb="50" eb="54">
      <t>エイギョウネンド</t>
    </rPh>
    <rPh sb="55" eb="58">
      <t>シュウリョウビ</t>
    </rPh>
    <rPh sb="74" eb="76">
      <t>ニュウリョク</t>
    </rPh>
    <rPh sb="130" eb="132">
      <t>ニュウリョク</t>
    </rPh>
    <phoneticPr fontId="5"/>
  </si>
  <si>
    <t>現組織への変更年月日</t>
    <rPh sb="0" eb="1">
      <t>ゲン</t>
    </rPh>
    <rPh sb="1" eb="3">
      <t>ソシキ</t>
    </rPh>
    <rPh sb="5" eb="7">
      <t>ヘンコウ</t>
    </rPh>
    <rPh sb="7" eb="10">
      <t>ネンガッピ</t>
    </rPh>
    <phoneticPr fontId="6"/>
  </si>
  <si>
    <t>営業を行うのに必要な許可等について、許可等の名称、許可等年月日、許可等官公庁名欄を入力してください。
許可等年月日(開始)欄には、期間のないものは許可等を受けた(届けた)年月日を、期間のあるものは、その始期を入力してください。
許可等年月日(終了)欄には、期間のあるものの終期を入力してください。期間のないものは入力の必要はありません。</t>
    <rPh sb="12" eb="13">
      <t>トウ</t>
    </rPh>
    <rPh sb="18" eb="20">
      <t>キョカ</t>
    </rPh>
    <rPh sb="20" eb="21">
      <t>トウ</t>
    </rPh>
    <rPh sb="22" eb="24">
      <t>メイショウ</t>
    </rPh>
    <rPh sb="25" eb="27">
      <t>キョカ</t>
    </rPh>
    <rPh sb="27" eb="28">
      <t>トウ</t>
    </rPh>
    <rPh sb="28" eb="31">
      <t>ネンガッピ</t>
    </rPh>
    <rPh sb="32" eb="34">
      <t>キョカ</t>
    </rPh>
    <rPh sb="34" eb="35">
      <t>トウ</t>
    </rPh>
    <rPh sb="35" eb="38">
      <t>カンコウチョウ</t>
    </rPh>
    <rPh sb="38" eb="39">
      <t>メイ</t>
    </rPh>
    <rPh sb="39" eb="40">
      <t>ラン</t>
    </rPh>
    <rPh sb="41" eb="43">
      <t>ニュウリョク</t>
    </rPh>
    <rPh sb="58" eb="60">
      <t>カイシ</t>
    </rPh>
    <rPh sb="104" eb="106">
      <t>ニュウリョク</t>
    </rPh>
    <rPh sb="121" eb="123">
      <t>シュウリョウ</t>
    </rPh>
    <rPh sb="128" eb="130">
      <t>キカン</t>
    </rPh>
    <rPh sb="140" eb="141">
      <t>リョク</t>
    </rPh>
    <rPh sb="148" eb="150">
      <t>キカン</t>
    </rPh>
    <rPh sb="156" eb="158">
      <t>ニュウリョク</t>
    </rPh>
    <rPh sb="159" eb="161">
      <t>ヒツヨウ</t>
    </rPh>
    <phoneticPr fontId="6"/>
  </si>
  <si>
    <t>1</t>
  </si>
  <si>
    <t>1</t>
    <phoneticPr fontId="5"/>
  </si>
  <si>
    <t>2</t>
  </si>
  <si>
    <t>2</t>
    <phoneticPr fontId="5"/>
  </si>
  <si>
    <t>3</t>
  </si>
  <si>
    <t>3</t>
    <phoneticPr fontId="5"/>
  </si>
  <si>
    <t>4</t>
  </si>
  <si>
    <t>5</t>
  </si>
  <si>
    <t>6</t>
  </si>
  <si>
    <t>7</t>
  </si>
  <si>
    <t>8</t>
  </si>
  <si>
    <t>9</t>
  </si>
  <si>
    <t>代理店・特約店契約の有無</t>
    <rPh sb="0" eb="3">
      <t>ダイリテン</t>
    </rPh>
    <rPh sb="4" eb="6">
      <t>トクヤク</t>
    </rPh>
    <rPh sb="6" eb="7">
      <t>テン</t>
    </rPh>
    <rPh sb="7" eb="9">
      <t>ケイヤク</t>
    </rPh>
    <rPh sb="10" eb="12">
      <t>ウム</t>
    </rPh>
    <phoneticPr fontId="5"/>
  </si>
  <si>
    <t>物品の製造</t>
    <rPh sb="3" eb="5">
      <t>セイゾウ</t>
    </rPh>
    <phoneticPr fontId="5"/>
  </si>
  <si>
    <t>希望する場合、希望欄にリストから「○」を選択し、主な取扱品目欄を入力してください。3つまで希望することができます。</t>
    <phoneticPr fontId="5"/>
  </si>
  <si>
    <t>07_北塩原村</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</si>
  <si>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5"/>
  </si>
  <si>
    <t>例)0000-00-0000　半角の数字とハイフンで入力してください。ＦＡＸ番号がない場合は0を入力してください。</t>
    <phoneticPr fontId="5"/>
  </si>
  <si>
    <t>該当する業種区分の該当欄にリストから「○」を選択してください。</t>
    <phoneticPr fontId="5"/>
  </si>
  <si>
    <t>例)2024/4/1、R6/4/1</t>
    <phoneticPr fontId="5"/>
  </si>
  <si>
    <t>例)2024/4/1</t>
    <phoneticPr fontId="5"/>
  </si>
  <si>
    <t>Ver.7.0.1</t>
    <phoneticPr fontId="5"/>
  </si>
  <si>
    <t>7.0.1</t>
  </si>
  <si>
    <t>北塩原村で行われる物品購入(修繕)等に係る入札に参加する資格の審査を申請します。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</si>
</sst>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000000"/>
    <numFmt numFmtId="184" formatCode="0_ "/>
  </numFmts>
  <fonts count="25"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b/>
      <sz val="11"/>
      <color theme="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1"/>
      <color rgb="FF000000"/>
      <name val="ＭＳ ゴシック"/>
      <family val="3"/>
      <charset val="128"/>
    </font>
    <font>
      <sz val="10"/>
      <color theme="1" tint="4.9989318521683403E-2"/>
      <name val="ＭＳ ゴシック"/>
      <family val="3"/>
      <charset val="128"/>
    </font>
    <font>
      <sz val="11"/>
      <name val="ＭＳ ゴシック"/>
      <family val="3"/>
      <charset val="128"/>
    </font>
    <font>
      <sz val="11"/>
      <color rgb="FF9C0006"/>
      <name val="ＭＳ Ｐゴシック"/>
      <family val="2"/>
      <charset val="128"/>
      <scheme val="minor"/>
    </font>
    <font>
      <sz val="10"/>
      <color rgb="FF0D0D0D"/>
      <name val="ＭＳ ゴシック"/>
      <family val="3"/>
      <charset val="128"/>
    </font>
    <font>
      <sz val="12"/>
      <color theme="1"/>
      <name val="ＭＳ ゴシック"/>
      <family val="3"/>
      <charset val="128"/>
    </font>
    <font>
      <sz val="10"/>
      <color rgb="FFFA7D00"/>
      <name val="ＭＳ Ｐゴシック"/>
      <family val="2"/>
      <charset val="128"/>
      <scheme val="minor"/>
    </font>
    <font>
      <sz val="10"/>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rgb="FFCCEDFC"/>
        <bgColor indexed="64"/>
      </patternFill>
    </fill>
    <fill>
      <patternFill patternType="solid">
        <fgColor theme="0"/>
        <bgColor indexed="64"/>
      </patternFill>
    </fill>
    <fill>
      <patternFill patternType="solid">
        <fgColor theme="0" tint="-0.14999847407452621"/>
        <bgColor indexed="64"/>
      </patternFill>
    </fill>
  </fills>
  <borders count="59">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auto="1"/>
      </bottom>
      <diagonal/>
    </border>
    <border>
      <left/>
      <right style="hair">
        <color auto="1"/>
      </right>
      <top style="thin">
        <color indexed="64"/>
      </top>
      <bottom style="hair">
        <color auto="1"/>
      </bottom>
      <diagonal/>
    </border>
    <border>
      <left style="hair">
        <color indexed="64"/>
      </left>
      <right style="hair">
        <color indexed="64"/>
      </right>
      <top style="thin">
        <color indexed="64"/>
      </top>
      <bottom style="thin">
        <color auto="1"/>
      </bottom>
      <diagonal/>
    </border>
    <border>
      <left style="hair">
        <color indexed="64"/>
      </left>
      <right/>
      <top style="thin">
        <color auto="1"/>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double">
        <color indexed="64"/>
      </bottom>
      <diagonal/>
    </border>
    <border>
      <left/>
      <right style="double">
        <color indexed="64"/>
      </right>
      <top style="thin">
        <color auto="1"/>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style="thin">
        <color auto="1"/>
      </top>
      <bottom style="thin">
        <color auto="1"/>
      </bottom>
      <diagonal/>
    </border>
    <border>
      <left style="thin">
        <color indexed="64"/>
      </left>
      <right/>
      <top/>
      <bottom style="double">
        <color indexed="64"/>
      </bottom>
      <diagonal/>
    </border>
    <border>
      <left/>
      <right/>
      <top/>
      <bottom style="double">
        <color indexed="64"/>
      </bottom>
      <diagonal/>
    </border>
    <border>
      <left style="double">
        <color indexed="64"/>
      </left>
      <right/>
      <top style="hair">
        <color indexed="64"/>
      </top>
      <bottom style="hair">
        <color indexed="64"/>
      </bottom>
      <diagonal/>
    </border>
    <border>
      <left style="double">
        <color indexed="64"/>
      </left>
      <right/>
      <top style="thin">
        <color auto="1"/>
      </top>
      <bottom style="hair">
        <color indexed="64"/>
      </bottom>
      <diagonal/>
    </border>
    <border>
      <left style="double">
        <color indexed="64"/>
      </left>
      <right/>
      <top style="hair">
        <color indexed="64"/>
      </top>
      <bottom style="double">
        <color indexed="64"/>
      </bottom>
      <diagonal/>
    </border>
    <border>
      <left style="thin">
        <color indexed="64"/>
      </left>
      <right style="hair">
        <color indexed="64"/>
      </right>
      <top style="hair">
        <color indexed="64"/>
      </top>
      <bottom style="thin">
        <color indexed="64"/>
      </bottom>
      <diagonal/>
    </border>
    <border>
      <left/>
      <right style="hair">
        <color auto="1"/>
      </right>
      <top style="thin">
        <color auto="1"/>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auto="1"/>
      </top>
      <bottom style="hair">
        <color indexed="64"/>
      </bottom>
      <diagonal/>
    </border>
    <border>
      <left/>
      <right style="hair">
        <color indexed="64"/>
      </right>
      <top style="hair">
        <color indexed="64"/>
      </top>
      <bottom/>
      <diagonal/>
    </border>
    <border>
      <left style="hair">
        <color indexed="64"/>
      </left>
      <right/>
      <top style="hair">
        <color indexed="64"/>
      </top>
      <bottom style="double">
        <color indexed="64"/>
      </bottom>
      <diagonal/>
    </border>
    <border>
      <left/>
      <right style="hair">
        <color auto="1"/>
      </right>
      <top style="double">
        <color indexed="64"/>
      </top>
      <bottom style="thin">
        <color indexed="64"/>
      </bottom>
      <diagonal/>
    </border>
    <border>
      <left style="hair">
        <color auto="1"/>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s>
  <cellStyleXfs count="18">
    <xf numFmtId="0" fontId="0" fillId="0" borderId="0">
      <alignment vertical="center"/>
    </xf>
    <xf numFmtId="0" fontId="3" fillId="0" borderId="0">
      <alignment vertical="center"/>
    </xf>
    <xf numFmtId="0" fontId="7" fillId="0" borderId="0">
      <alignment vertical="center"/>
    </xf>
    <xf numFmtId="0" fontId="9" fillId="0" borderId="0">
      <alignment vertical="center"/>
    </xf>
    <xf numFmtId="38" fontId="10" fillId="0" borderId="0" applyFont="0" applyFill="0" applyBorder="0" applyAlignment="0" applyProtection="0">
      <alignment vertical="center"/>
    </xf>
    <xf numFmtId="0" fontId="1" fillId="0" borderId="0">
      <alignment vertical="center"/>
    </xf>
    <xf numFmtId="0" fontId="3" fillId="0" borderId="0">
      <alignment vertical="center"/>
    </xf>
    <xf numFmtId="38" fontId="11" fillId="0" borderId="0" applyFont="0" applyFill="0" applyBorder="0" applyAlignment="0" applyProtection="0">
      <alignment vertical="center"/>
    </xf>
    <xf numFmtId="0" fontId="9" fillId="0" borderId="0">
      <alignment vertical="center"/>
    </xf>
    <xf numFmtId="176" fontId="10" fillId="0" borderId="0" applyFont="0" applyFill="0" applyBorder="0" applyAlignment="0" applyProtection="0">
      <alignment vertical="center"/>
    </xf>
    <xf numFmtId="0" fontId="9" fillId="0" borderId="0"/>
    <xf numFmtId="0" fontId="7" fillId="0" borderId="0">
      <alignment vertical="center"/>
    </xf>
    <xf numFmtId="0" fontId="3" fillId="0" borderId="0">
      <alignment vertical="center"/>
    </xf>
    <xf numFmtId="38" fontId="11"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330">
    <xf numFmtId="0" fontId="0" fillId="0" borderId="0" xfId="0">
      <alignment vertical="center"/>
    </xf>
    <xf numFmtId="49" fontId="18" fillId="2" borderId="0" xfId="0" applyNumberFormat="1" applyFont="1" applyFill="1" applyAlignment="1" applyProtection="1">
      <alignment horizontal="left" vertical="center"/>
      <protection locked="0"/>
    </xf>
    <xf numFmtId="49" fontId="18" fillId="2" borderId="8" xfId="0" applyNumberFormat="1" applyFont="1" applyFill="1" applyBorder="1" applyAlignment="1" applyProtection="1">
      <alignment horizontal="left" vertical="center"/>
      <protection locked="0"/>
    </xf>
    <xf numFmtId="49" fontId="18" fillId="2" borderId="9" xfId="0" applyNumberFormat="1" applyFont="1" applyFill="1" applyBorder="1" applyAlignment="1" applyProtection="1">
      <alignment horizontal="left" vertical="center"/>
      <protection locked="0"/>
    </xf>
    <xf numFmtId="49" fontId="18" fillId="2" borderId="11" xfId="0" applyNumberFormat="1" applyFont="1" applyFill="1" applyBorder="1" applyAlignment="1" applyProtection="1">
      <alignment horizontal="left" vertical="center"/>
      <protection locked="0"/>
    </xf>
    <xf numFmtId="49" fontId="18" fillId="2" borderId="29" xfId="0" applyNumberFormat="1" applyFont="1" applyFill="1" applyBorder="1" applyAlignment="1" applyProtection="1">
      <alignment horizontal="left" vertical="center"/>
      <protection locked="0"/>
    </xf>
    <xf numFmtId="49" fontId="18" fillId="2" borderId="3" xfId="0" applyNumberFormat="1" applyFont="1" applyFill="1" applyBorder="1" applyAlignment="1" applyProtection="1">
      <alignment horizontal="left" vertical="center"/>
      <protection locked="0"/>
    </xf>
    <xf numFmtId="49" fontId="18" fillId="2" borderId="4" xfId="0" applyNumberFormat="1" applyFont="1" applyFill="1" applyBorder="1" applyAlignment="1" applyProtection="1">
      <alignment horizontal="left" vertical="center"/>
      <protection locked="0"/>
    </xf>
    <xf numFmtId="49" fontId="18" fillId="2" borderId="5" xfId="0" applyNumberFormat="1" applyFont="1" applyFill="1" applyBorder="1" applyAlignment="1" applyProtection="1">
      <alignment horizontal="left" vertical="center"/>
      <protection locked="0"/>
    </xf>
    <xf numFmtId="49" fontId="18" fillId="2" borderId="6" xfId="0" applyNumberFormat="1" applyFont="1" applyFill="1" applyBorder="1" applyAlignment="1" applyProtection="1">
      <alignment horizontal="left" vertical="center"/>
      <protection locked="0"/>
    </xf>
    <xf numFmtId="49" fontId="18" fillId="2" borderId="7" xfId="0" applyNumberFormat="1" applyFont="1" applyFill="1" applyBorder="1" applyAlignment="1" applyProtection="1">
      <alignment horizontal="left" vertical="center"/>
      <protection locked="0"/>
    </xf>
    <xf numFmtId="49" fontId="18" fillId="2" borderId="22" xfId="12" applyNumberFormat="1" applyFont="1" applyFill="1" applyBorder="1" applyAlignment="1" applyProtection="1">
      <alignment horizontal="left" vertical="center"/>
      <protection locked="0"/>
    </xf>
    <xf numFmtId="49" fontId="18" fillId="2" borderId="3" xfId="12" applyNumberFormat="1" applyFont="1" applyFill="1" applyBorder="1" applyAlignment="1" applyProtection="1">
      <alignment horizontal="left" vertical="center"/>
      <protection locked="0"/>
    </xf>
    <xf numFmtId="49" fontId="18" fillId="2" borderId="4" xfId="12" applyNumberFormat="1" applyFont="1" applyFill="1" applyBorder="1" applyAlignment="1" applyProtection="1">
      <alignment horizontal="left" vertical="center"/>
      <protection locked="0"/>
    </xf>
    <xf numFmtId="49" fontId="18" fillId="2" borderId="34" xfId="0" applyNumberFormat="1" applyFont="1" applyFill="1" applyBorder="1" applyAlignment="1" applyProtection="1">
      <alignment horizontal="left" vertical="center"/>
      <protection locked="0"/>
    </xf>
    <xf numFmtId="49" fontId="18" fillId="2" borderId="5" xfId="2" applyNumberFormat="1" applyFont="1" applyFill="1" applyBorder="1" applyAlignment="1" applyProtection="1">
      <alignment horizontal="center" vertical="center"/>
      <protection locked="0"/>
    </xf>
    <xf numFmtId="49" fontId="18" fillId="2" borderId="30" xfId="2" applyNumberFormat="1" applyFont="1" applyFill="1" applyBorder="1" applyAlignment="1" applyProtection="1">
      <alignment horizontal="center" vertical="center"/>
      <protection locked="0"/>
    </xf>
    <xf numFmtId="49" fontId="18" fillId="2" borderId="10" xfId="0" applyNumberFormat="1" applyFont="1" applyFill="1" applyBorder="1" applyAlignment="1" applyProtection="1">
      <alignment horizontal="left" vertical="center"/>
      <protection locked="0"/>
    </xf>
    <xf numFmtId="14" fontId="18" fillId="2" borderId="29" xfId="0" applyNumberFormat="1" applyFont="1" applyFill="1" applyBorder="1" applyAlignment="1" applyProtection="1">
      <alignment horizontal="left" vertical="center"/>
      <protection locked="0"/>
    </xf>
    <xf numFmtId="14" fontId="18" fillId="2" borderId="3" xfId="0" applyNumberFormat="1" applyFont="1" applyFill="1" applyBorder="1" applyAlignment="1" applyProtection="1">
      <alignment horizontal="left" vertical="center"/>
      <protection locked="0"/>
    </xf>
    <xf numFmtId="14" fontId="18" fillId="2" borderId="5" xfId="0" applyNumberFormat="1" applyFont="1" applyFill="1" applyBorder="1" applyAlignment="1" applyProtection="1">
      <alignment horizontal="left" vertical="center"/>
      <protection locked="0"/>
    </xf>
    <xf numFmtId="14" fontId="18" fillId="2" borderId="6" xfId="0" applyNumberFormat="1" applyFont="1" applyFill="1" applyBorder="1" applyAlignment="1" applyProtection="1">
      <alignment horizontal="left" vertical="center"/>
      <protection locked="0"/>
    </xf>
    <xf numFmtId="14" fontId="18" fillId="2" borderId="8" xfId="0" applyNumberFormat="1" applyFont="1" applyFill="1" applyBorder="1" applyAlignment="1" applyProtection="1">
      <alignment horizontal="left" vertical="center"/>
      <protection locked="0"/>
    </xf>
    <xf numFmtId="14" fontId="18" fillId="2" borderId="9" xfId="0" applyNumberFormat="1" applyFont="1" applyFill="1" applyBorder="1" applyAlignment="1" applyProtection="1">
      <alignment horizontal="left" vertical="center"/>
      <protection locked="0"/>
    </xf>
    <xf numFmtId="49" fontId="18" fillId="2" borderId="12" xfId="0" applyNumberFormat="1" applyFont="1" applyFill="1" applyBorder="1" applyAlignment="1" applyProtection="1">
      <alignment horizontal="left" vertical="center"/>
      <protection locked="0"/>
    </xf>
    <xf numFmtId="49" fontId="18" fillId="2" borderId="3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18" fillId="2" borderId="35" xfId="0" applyNumberFormat="1"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protection locked="0"/>
    </xf>
    <xf numFmtId="0" fontId="18" fillId="2" borderId="0" xfId="0" applyFont="1" applyFill="1" applyAlignment="1" applyProtection="1">
      <alignment horizontal="left" vertical="center"/>
      <protection locked="0"/>
    </xf>
    <xf numFmtId="182" fontId="18" fillId="2" borderId="0" xfId="0" applyNumberFormat="1" applyFont="1" applyFill="1" applyAlignment="1" applyProtection="1">
      <alignment horizontal="left" vertical="center"/>
      <protection locked="0"/>
    </xf>
    <xf numFmtId="183" fontId="18" fillId="2" borderId="0" xfId="0" applyNumberFormat="1" applyFont="1" applyFill="1" applyAlignment="1" applyProtection="1">
      <alignment horizontal="left" vertical="center"/>
      <protection locked="0"/>
    </xf>
    <xf numFmtId="181" fontId="18" fillId="2" borderId="0" xfId="0" applyNumberFormat="1" applyFont="1" applyFill="1" applyAlignment="1" applyProtection="1">
      <alignment horizontal="left" vertical="center"/>
      <protection locked="0"/>
    </xf>
    <xf numFmtId="49" fontId="18" fillId="2" borderId="0" xfId="0" applyNumberFormat="1" applyFont="1" applyFill="1" applyAlignment="1" applyProtection="1">
      <alignment horizontal="left" vertical="center" shrinkToFit="1"/>
      <protection locked="0"/>
    </xf>
    <xf numFmtId="0" fontId="18" fillId="2" borderId="0" xfId="0" applyFont="1" applyFill="1" applyAlignment="1" applyProtection="1">
      <alignment horizontal="left" vertical="center" shrinkToFit="1"/>
      <protection locked="0"/>
    </xf>
    <xf numFmtId="38" fontId="18" fillId="2" borderId="22" xfId="1" applyNumberFormat="1" applyFont="1" applyFill="1" applyBorder="1" applyAlignment="1" applyProtection="1">
      <alignment horizontal="right" vertical="center"/>
      <protection locked="0"/>
    </xf>
    <xf numFmtId="38" fontId="18" fillId="2" borderId="3" xfId="1" applyNumberFormat="1" applyFont="1" applyFill="1" applyBorder="1" applyAlignment="1" applyProtection="1">
      <alignment horizontal="right" vertical="center"/>
      <protection locked="0"/>
    </xf>
    <xf numFmtId="38" fontId="18" fillId="2" borderId="4" xfId="1" applyNumberFormat="1" applyFont="1" applyFill="1" applyBorder="1" applyAlignment="1" applyProtection="1">
      <alignment horizontal="right" vertical="center"/>
      <protection locked="0"/>
    </xf>
    <xf numFmtId="38" fontId="18" fillId="2" borderId="31" xfId="1" applyNumberFormat="1" applyFont="1" applyFill="1" applyBorder="1" applyAlignment="1" applyProtection="1">
      <alignment horizontal="right" vertical="center"/>
      <protection locked="0"/>
    </xf>
    <xf numFmtId="38" fontId="18" fillId="2" borderId="26" xfId="1" applyNumberFormat="1" applyFont="1" applyFill="1" applyBorder="1" applyAlignment="1" applyProtection="1">
      <alignment horizontal="right" vertical="center"/>
      <protection locked="0"/>
    </xf>
    <xf numFmtId="38" fontId="18" fillId="2" borderId="27" xfId="1" applyNumberFormat="1" applyFont="1" applyFill="1" applyBorder="1" applyAlignment="1" applyProtection="1">
      <alignment horizontal="right" vertical="center"/>
      <protection locked="0"/>
    </xf>
    <xf numFmtId="178" fontId="18" fillId="2" borderId="0" xfId="0" applyNumberFormat="1" applyFont="1" applyFill="1" applyAlignment="1" applyProtection="1">
      <alignment horizontal="left" vertical="center"/>
      <protection locked="0"/>
    </xf>
    <xf numFmtId="38" fontId="18" fillId="2" borderId="12" xfId="1" applyNumberFormat="1" applyFont="1" applyFill="1" applyBorder="1" applyAlignment="1" applyProtection="1">
      <alignment horizontal="right" vertical="center"/>
      <protection locked="0"/>
    </xf>
    <xf numFmtId="38" fontId="18" fillId="2" borderId="6" xfId="1" applyNumberFormat="1" applyFont="1" applyFill="1" applyBorder="1" applyAlignment="1" applyProtection="1">
      <alignment horizontal="right" vertical="center"/>
      <protection locked="0"/>
    </xf>
    <xf numFmtId="38" fontId="18" fillId="2" borderId="7" xfId="1" applyNumberFormat="1" applyFont="1" applyFill="1" applyBorder="1" applyAlignment="1" applyProtection="1">
      <alignment horizontal="right" vertical="center"/>
      <protection locked="0"/>
    </xf>
    <xf numFmtId="38" fontId="18" fillId="2" borderId="47" xfId="1" applyNumberFormat="1" applyFont="1" applyFill="1" applyBorder="1" applyAlignment="1" applyProtection="1">
      <alignment horizontal="right" vertical="center"/>
      <protection locked="0"/>
    </xf>
    <xf numFmtId="38" fontId="18" fillId="2" borderId="46" xfId="1" applyNumberFormat="1" applyFont="1" applyFill="1" applyBorder="1" applyAlignment="1" applyProtection="1">
      <alignment horizontal="right" vertical="center"/>
      <protection locked="0"/>
    </xf>
    <xf numFmtId="38" fontId="18" fillId="2" borderId="48" xfId="1" applyNumberFormat="1" applyFont="1" applyFill="1" applyBorder="1" applyAlignment="1" applyProtection="1">
      <alignment horizontal="right" vertical="center"/>
      <protection locked="0"/>
    </xf>
    <xf numFmtId="38" fontId="18" fillId="2" borderId="35" xfId="1" applyNumberFormat="1" applyFont="1" applyFill="1" applyBorder="1" applyAlignment="1" applyProtection="1">
      <alignment horizontal="right" vertical="center"/>
      <protection locked="0"/>
    </xf>
    <xf numFmtId="38" fontId="18" fillId="2" borderId="30" xfId="1" applyNumberFormat="1" applyFont="1" applyFill="1" applyBorder="1" applyAlignment="1" applyProtection="1">
      <alignment horizontal="right" vertical="center"/>
      <protection locked="0"/>
    </xf>
    <xf numFmtId="38" fontId="18" fillId="2" borderId="54" xfId="1" applyNumberFormat="1" applyFont="1" applyFill="1" applyBorder="1" applyAlignment="1" applyProtection="1">
      <alignment horizontal="right" vertical="center"/>
      <protection locked="0"/>
    </xf>
    <xf numFmtId="38" fontId="18" fillId="2" borderId="5" xfId="1" applyNumberFormat="1" applyFont="1" applyFill="1" applyBorder="1" applyAlignment="1" applyProtection="1">
      <alignment horizontal="right" vertical="center"/>
      <protection locked="0"/>
    </xf>
    <xf numFmtId="38" fontId="18" fillId="2" borderId="41" xfId="1" applyNumberFormat="1" applyFont="1" applyFill="1" applyBorder="1" applyAlignment="1" applyProtection="1">
      <alignment horizontal="right" vertical="center"/>
      <protection locked="0"/>
    </xf>
    <xf numFmtId="14" fontId="18" fillId="2" borderId="34" xfId="0" applyNumberFormat="1" applyFont="1" applyFill="1" applyBorder="1" applyAlignment="1" applyProtection="1">
      <alignment horizontal="left" vertical="center"/>
      <protection locked="0"/>
    </xf>
    <xf numFmtId="14" fontId="18" fillId="2" borderId="22" xfId="0" applyNumberFormat="1" applyFont="1" applyFill="1" applyBorder="1" applyAlignment="1" applyProtection="1">
      <alignment horizontal="left" vertical="center"/>
      <protection locked="0"/>
    </xf>
    <xf numFmtId="49" fontId="18" fillId="2" borderId="5" xfId="12" applyNumberFormat="1" applyFont="1" applyFill="1" applyBorder="1" applyAlignment="1" applyProtection="1">
      <alignment horizontal="center" vertical="center"/>
      <protection locked="0"/>
    </xf>
    <xf numFmtId="49" fontId="18" fillId="2" borderId="7" xfId="12" applyNumberFormat="1" applyFont="1" applyFill="1" applyBorder="1" applyAlignment="1" applyProtection="1">
      <alignment horizontal="center" vertical="center"/>
      <protection locked="0"/>
    </xf>
    <xf numFmtId="49" fontId="18" fillId="2" borderId="8" xfId="12" applyNumberFormat="1" applyFont="1" applyFill="1" applyBorder="1" applyAlignment="1" applyProtection="1">
      <alignment horizontal="center" vertical="center"/>
      <protection locked="0"/>
    </xf>
    <xf numFmtId="49" fontId="18" fillId="2" borderId="11" xfId="12" applyNumberFormat="1" applyFont="1" applyFill="1" applyBorder="1" applyAlignment="1" applyProtection="1">
      <alignment horizontal="center" vertical="center"/>
      <protection locked="0"/>
    </xf>
    <xf numFmtId="49" fontId="18" fillId="2" borderId="29" xfId="12" applyNumberFormat="1" applyFont="1" applyFill="1" applyBorder="1" applyAlignment="1" applyProtection="1">
      <alignment horizontal="center" vertical="center"/>
      <protection locked="0"/>
    </xf>
    <xf numFmtId="49" fontId="18" fillId="2" borderId="4" xfId="12" applyNumberFormat="1" applyFont="1" applyFill="1" applyBorder="1" applyAlignment="1" applyProtection="1">
      <alignment horizontal="center" vertical="center"/>
      <protection locked="0"/>
    </xf>
    <xf numFmtId="14" fontId="18" fillId="2" borderId="0" xfId="0" applyNumberFormat="1" applyFont="1" applyFill="1" applyAlignment="1" applyProtection="1">
      <alignment horizontal="left" vertical="center"/>
      <protection locked="0"/>
    </xf>
    <xf numFmtId="38" fontId="18" fillId="2" borderId="0" xfId="0" applyNumberFormat="1" applyFont="1" applyFill="1" applyAlignment="1" applyProtection="1">
      <alignment horizontal="left" vertical="center"/>
      <protection locked="0"/>
    </xf>
    <xf numFmtId="177" fontId="18" fillId="2" borderId="0" xfId="0" applyNumberFormat="1" applyFont="1" applyFill="1" applyAlignment="1" applyProtection="1">
      <alignment horizontal="left" vertical="center"/>
      <protection locked="0"/>
    </xf>
    <xf numFmtId="38" fontId="18" fillId="2" borderId="0" xfId="0" applyNumberFormat="1" applyFont="1" applyFill="1" applyAlignment="1" applyProtection="1">
      <alignment horizontal="right" vertical="center"/>
      <protection locked="0"/>
    </xf>
    <xf numFmtId="49" fontId="18" fillId="2" borderId="29" xfId="2" applyNumberFormat="1" applyFont="1" applyFill="1" applyBorder="1" applyAlignment="1" applyProtection="1">
      <alignment horizontal="center" vertical="center"/>
      <protection locked="0"/>
    </xf>
    <xf numFmtId="49" fontId="18" fillId="2" borderId="35" xfId="2" applyNumberFormat="1" applyFont="1" applyFill="1" applyBorder="1" applyAlignment="1" applyProtection="1">
      <alignment horizontal="center" vertical="center"/>
      <protection locked="0"/>
    </xf>
    <xf numFmtId="49" fontId="18" fillId="2" borderId="8" xfId="2" applyNumberFormat="1" applyFont="1" applyFill="1" applyBorder="1" applyAlignment="1" applyProtection="1">
      <alignment horizontal="center" vertical="center"/>
      <protection locked="0"/>
    </xf>
    <xf numFmtId="49" fontId="18" fillId="2" borderId="10" xfId="2" applyNumberFormat="1" applyFont="1" applyFill="1" applyBorder="1" applyAlignment="1" applyProtection="1">
      <alignment horizontal="center" vertical="center"/>
      <protection locked="0"/>
    </xf>
    <xf numFmtId="0" fontId="4" fillId="0" borderId="0" xfId="6" applyFont="1" applyProtection="1">
      <alignment vertical="center"/>
    </xf>
    <xf numFmtId="0" fontId="8" fillId="0" borderId="0" xfId="2" applyFont="1" applyProtection="1">
      <alignment vertical="center"/>
    </xf>
    <xf numFmtId="0" fontId="4" fillId="0" borderId="0" xfId="2" applyFont="1" applyProtection="1">
      <alignment vertical="center"/>
    </xf>
    <xf numFmtId="179" fontId="7" fillId="0" borderId="0" xfId="1" applyNumberFormat="1" applyFont="1" applyAlignment="1" applyProtection="1">
      <alignment vertical="top"/>
    </xf>
    <xf numFmtId="179" fontId="7" fillId="0" borderId="0" xfId="1" applyNumberFormat="1" applyFont="1" applyAlignment="1" applyProtection="1">
      <alignment horizontal="right" vertical="top"/>
    </xf>
    <xf numFmtId="179" fontId="4" fillId="0" borderId="0" xfId="1" applyNumberFormat="1" applyFont="1" applyAlignment="1" applyProtection="1">
      <alignment vertical="top"/>
    </xf>
    <xf numFmtId="0" fontId="12" fillId="0" borderId="0" xfId="2" applyFont="1" applyProtection="1">
      <alignment vertical="center"/>
    </xf>
    <xf numFmtId="0" fontId="4" fillId="0" borderId="0" xfId="1" applyFont="1" applyProtection="1">
      <alignment vertical="center"/>
    </xf>
    <xf numFmtId="0" fontId="16" fillId="0" borderId="15" xfId="2" applyFont="1" applyBorder="1" applyProtection="1">
      <alignment vertical="center"/>
    </xf>
    <xf numFmtId="0" fontId="16" fillId="0" borderId="16" xfId="2" applyFont="1" applyBorder="1" applyProtection="1">
      <alignment vertical="center"/>
    </xf>
    <xf numFmtId="0" fontId="16" fillId="0" borderId="18" xfId="2" applyFont="1" applyBorder="1" applyProtection="1">
      <alignment vertical="center"/>
    </xf>
    <xf numFmtId="49" fontId="4" fillId="0" borderId="0" xfId="1" applyNumberFormat="1" applyFont="1" applyProtection="1">
      <alignment vertical="center"/>
    </xf>
    <xf numFmtId="0" fontId="16" fillId="0" borderId="19" xfId="2" applyFont="1" applyBorder="1" applyProtection="1">
      <alignment vertical="center"/>
    </xf>
    <xf numFmtId="0" fontId="16" fillId="0" borderId="0" xfId="2" applyFont="1" applyProtection="1">
      <alignment vertical="center"/>
    </xf>
    <xf numFmtId="0" fontId="16" fillId="0" borderId="21" xfId="2" applyFont="1" applyBorder="1" applyProtection="1">
      <alignment vertical="center"/>
    </xf>
    <xf numFmtId="0" fontId="16" fillId="0" borderId="17" xfId="2" applyFont="1" applyBorder="1" applyProtection="1">
      <alignment vertical="center"/>
    </xf>
    <xf numFmtId="0" fontId="16" fillId="0" borderId="13" xfId="2" applyFont="1" applyBorder="1" applyProtection="1">
      <alignment vertical="center"/>
    </xf>
    <xf numFmtId="0" fontId="16" fillId="0" borderId="14" xfId="2" applyFont="1" applyBorder="1" applyProtection="1">
      <alignment vertical="center"/>
    </xf>
    <xf numFmtId="0" fontId="14" fillId="0" borderId="15" xfId="0" applyFont="1" applyBorder="1" applyAlignment="1" applyProtection="1">
      <alignment horizontal="left" vertical="center" indent="1"/>
    </xf>
    <xf numFmtId="0" fontId="14" fillId="0" borderId="16" xfId="0" applyFont="1" applyBorder="1" applyAlignment="1" applyProtection="1">
      <alignment horizontal="left" vertical="center" indent="1"/>
    </xf>
    <xf numFmtId="0" fontId="14" fillId="0" borderId="18" xfId="0" applyFont="1" applyBorder="1" applyAlignment="1" applyProtection="1">
      <alignment horizontal="left" vertical="center" indent="1"/>
    </xf>
    <xf numFmtId="0" fontId="14" fillId="0" borderId="19" xfId="0" applyFont="1" applyBorder="1" applyProtection="1">
      <alignment vertical="center"/>
    </xf>
    <xf numFmtId="0" fontId="14" fillId="0" borderId="0" xfId="0" applyFont="1" applyProtection="1">
      <alignment vertical="center"/>
    </xf>
    <xf numFmtId="0" fontId="4" fillId="0" borderId="16" xfId="0" applyFont="1" applyBorder="1" applyProtection="1">
      <alignment vertical="center"/>
    </xf>
    <xf numFmtId="0" fontId="4" fillId="0" borderId="18" xfId="0" applyFont="1" applyBorder="1" applyProtection="1">
      <alignment vertical="center"/>
    </xf>
    <xf numFmtId="180" fontId="4" fillId="0" borderId="19" xfId="0" applyNumberFormat="1" applyFont="1" applyBorder="1" applyProtection="1">
      <alignment vertical="center"/>
    </xf>
    <xf numFmtId="180" fontId="4" fillId="0" borderId="0" xfId="0" applyNumberFormat="1" applyFont="1" applyProtection="1">
      <alignment vertical="center"/>
    </xf>
    <xf numFmtId="0" fontId="4" fillId="0" borderId="0" xfId="0" applyFont="1" applyProtection="1">
      <alignment vertical="center"/>
    </xf>
    <xf numFmtId="0" fontId="15" fillId="0" borderId="0" xfId="0" applyFont="1" applyAlignment="1" applyProtection="1">
      <alignment horizontal="right" vertical="top"/>
    </xf>
    <xf numFmtId="0" fontId="15" fillId="0" borderId="0" xfId="0" applyFont="1" applyAlignment="1" applyProtection="1">
      <alignment vertical="top"/>
    </xf>
    <xf numFmtId="0" fontId="4" fillId="0" borderId="21" xfId="0" applyFont="1" applyBorder="1" applyProtection="1">
      <alignment vertical="center"/>
    </xf>
    <xf numFmtId="0" fontId="4" fillId="0" borderId="0" xfId="0" applyFont="1" applyProtection="1">
      <alignment vertical="center"/>
    </xf>
    <xf numFmtId="0" fontId="15" fillId="0" borderId="0" xfId="0" applyFont="1" applyAlignment="1" applyProtection="1">
      <alignment vertical="top"/>
    </xf>
    <xf numFmtId="0" fontId="17" fillId="0" borderId="0" xfId="0" applyFont="1" applyAlignment="1" applyProtection="1">
      <alignment vertical="top"/>
    </xf>
    <xf numFmtId="0" fontId="4" fillId="0" borderId="19" xfId="0" applyFont="1" applyBorder="1" applyProtection="1">
      <alignment vertical="center"/>
    </xf>
    <xf numFmtId="177" fontId="15" fillId="0" borderId="0" xfId="0" applyNumberFormat="1" applyFont="1" applyAlignment="1" applyProtection="1">
      <alignment vertical="top"/>
    </xf>
    <xf numFmtId="0" fontId="13" fillId="0" borderId="21" xfId="0" applyFont="1" applyBorder="1" applyAlignment="1" applyProtection="1">
      <alignment vertical="top"/>
    </xf>
    <xf numFmtId="49" fontId="15" fillId="0" borderId="0" xfId="0" applyNumberFormat="1" applyFont="1" applyAlignment="1" applyProtection="1">
      <alignment horizontal="right" vertical="top"/>
    </xf>
    <xf numFmtId="0" fontId="4" fillId="0" borderId="0" xfId="2" applyFont="1" applyAlignment="1" applyProtection="1">
      <alignment horizontal="right" vertical="center"/>
    </xf>
    <xf numFmtId="0" fontId="17" fillId="0" borderId="0" xfId="0" quotePrefix="1"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4" fillId="0" borderId="19" xfId="2" applyFont="1" applyBorder="1" applyProtection="1">
      <alignment vertical="center"/>
    </xf>
    <xf numFmtId="0" fontId="20" fillId="0" borderId="0" xfId="0" applyFont="1" applyAlignment="1" applyProtection="1">
      <alignment vertical="top"/>
    </xf>
    <xf numFmtId="0" fontId="17" fillId="0" borderId="21" xfId="0" applyFont="1" applyBorder="1" applyAlignment="1" applyProtection="1">
      <alignment vertical="top"/>
    </xf>
    <xf numFmtId="0" fontId="4" fillId="0" borderId="17" xfId="0" applyFont="1" applyBorder="1" applyProtection="1">
      <alignment vertical="center"/>
    </xf>
    <xf numFmtId="0" fontId="4" fillId="0" borderId="13" xfId="0" applyFont="1" applyBorder="1" applyProtection="1">
      <alignment vertical="center"/>
    </xf>
    <xf numFmtId="0" fontId="13" fillId="0" borderId="13" xfId="0" applyFont="1" applyBorder="1" applyAlignment="1" applyProtection="1">
      <alignment vertical="top"/>
    </xf>
    <xf numFmtId="49" fontId="13" fillId="0" borderId="13" xfId="0" applyNumberFormat="1" applyFont="1" applyBorder="1" applyAlignment="1" applyProtection="1">
      <alignment vertical="top"/>
    </xf>
    <xf numFmtId="0" fontId="4" fillId="0" borderId="14" xfId="0" applyFont="1" applyBorder="1" applyProtection="1">
      <alignment vertical="center"/>
    </xf>
    <xf numFmtId="49" fontId="13" fillId="0" borderId="0" xfId="0" applyNumberFormat="1" applyFont="1" applyAlignment="1" applyProtection="1">
      <alignment vertical="top"/>
    </xf>
    <xf numFmtId="0" fontId="13" fillId="0" borderId="0" xfId="0" applyFont="1" applyAlignment="1" applyProtection="1">
      <alignment vertical="top"/>
    </xf>
    <xf numFmtId="49" fontId="4" fillId="0" borderId="0" xfId="2" applyNumberFormat="1" applyFont="1" applyProtection="1">
      <alignment vertical="center"/>
    </xf>
    <xf numFmtId="0" fontId="15" fillId="0" borderId="0" xfId="0" applyFont="1" applyProtection="1">
      <alignment vertical="center"/>
    </xf>
    <xf numFmtId="0" fontId="17" fillId="0" borderId="0" xfId="0" applyFont="1" applyAlignment="1" applyProtection="1">
      <alignment vertical="top" wrapText="1"/>
    </xf>
    <xf numFmtId="0" fontId="4" fillId="0" borderId="0" xfId="0" applyFont="1" applyAlignment="1" applyProtection="1">
      <alignment vertical="top"/>
    </xf>
    <xf numFmtId="49" fontId="15" fillId="0" borderId="0" xfId="0" applyNumberFormat="1" applyFont="1" applyAlignment="1" applyProtection="1">
      <alignment vertical="top"/>
    </xf>
    <xf numFmtId="182" fontId="15" fillId="0" borderId="0" xfId="0" applyNumberFormat="1" applyFont="1" applyAlignment="1" applyProtection="1">
      <alignment vertical="top"/>
    </xf>
    <xf numFmtId="0" fontId="15" fillId="0" borderId="13" xfId="0" applyFont="1" applyBorder="1" applyAlignment="1" applyProtection="1">
      <alignment horizontal="right" vertical="top"/>
    </xf>
    <xf numFmtId="0" fontId="15" fillId="0" borderId="13" xfId="0" applyFont="1" applyBorder="1" applyAlignment="1" applyProtection="1">
      <alignment vertical="top"/>
    </xf>
    <xf numFmtId="49" fontId="15" fillId="0" borderId="13" xfId="0" applyNumberFormat="1" applyFont="1" applyBorder="1" applyAlignment="1" applyProtection="1">
      <alignment vertical="top"/>
    </xf>
    <xf numFmtId="182" fontId="15" fillId="0" borderId="13" xfId="0" applyNumberFormat="1" applyFont="1" applyBorder="1" applyAlignment="1" applyProtection="1">
      <alignment vertical="top"/>
    </xf>
    <xf numFmtId="49" fontId="4" fillId="0" borderId="0" xfId="0" applyNumberFormat="1" applyFont="1" applyProtection="1">
      <alignment vertical="center"/>
    </xf>
    <xf numFmtId="178" fontId="4" fillId="0" borderId="0" xfId="2" applyNumberFormat="1" applyFont="1" applyProtection="1">
      <alignment vertical="center"/>
    </xf>
    <xf numFmtId="0" fontId="21" fillId="0" borderId="19" xfId="0" applyFont="1" applyBorder="1" applyProtection="1">
      <alignment vertical="center"/>
    </xf>
    <xf numFmtId="0" fontId="21" fillId="0" borderId="0" xfId="0" applyFont="1" applyProtection="1">
      <alignment vertical="center"/>
    </xf>
    <xf numFmtId="49" fontId="4" fillId="0" borderId="16" xfId="0" applyNumberFormat="1" applyFont="1" applyBorder="1" applyProtection="1">
      <alignment vertical="center"/>
    </xf>
    <xf numFmtId="178" fontId="4" fillId="0" borderId="16" xfId="0" applyNumberFormat="1" applyFont="1" applyBorder="1" applyProtection="1">
      <alignment vertical="center"/>
    </xf>
    <xf numFmtId="0" fontId="17" fillId="0" borderId="0" xfId="0" applyFont="1" applyAlignment="1" applyProtection="1">
      <alignment horizontal="left" vertical="center" wrapText="1"/>
    </xf>
    <xf numFmtId="178" fontId="15" fillId="0" borderId="0" xfId="0" applyNumberFormat="1" applyFont="1" applyAlignment="1" applyProtection="1">
      <alignment vertical="top"/>
    </xf>
    <xf numFmtId="182" fontId="13" fillId="0" borderId="13" xfId="0" applyNumberFormat="1" applyFont="1" applyBorder="1" applyAlignment="1" applyProtection="1">
      <alignment vertical="top"/>
    </xf>
    <xf numFmtId="182" fontId="13" fillId="0" borderId="0" xfId="0" applyNumberFormat="1" applyFont="1" applyAlignment="1" applyProtection="1">
      <alignment vertical="top"/>
    </xf>
    <xf numFmtId="182" fontId="4" fillId="0" borderId="0" xfId="0" applyNumberFormat="1" applyFont="1" applyProtection="1">
      <alignment vertical="center"/>
    </xf>
    <xf numFmtId="0" fontId="17" fillId="0" borderId="0" xfId="0" applyFont="1" applyProtection="1">
      <alignment vertical="center"/>
    </xf>
    <xf numFmtId="0" fontId="4" fillId="0" borderId="21" xfId="2" applyFont="1" applyBorder="1" applyProtection="1">
      <alignment vertical="center"/>
    </xf>
    <xf numFmtId="49" fontId="17" fillId="0" borderId="0" xfId="0" applyNumberFormat="1" applyFont="1" applyAlignment="1" applyProtection="1">
      <alignment horizontal="right" vertical="top"/>
    </xf>
    <xf numFmtId="178" fontId="13" fillId="0" borderId="13" xfId="0" applyNumberFormat="1" applyFont="1" applyBorder="1" applyAlignment="1" applyProtection="1">
      <alignment vertical="top"/>
    </xf>
    <xf numFmtId="178" fontId="13" fillId="0" borderId="0" xfId="0" applyNumberFormat="1" applyFont="1" applyAlignment="1" applyProtection="1">
      <alignment vertical="top"/>
    </xf>
    <xf numFmtId="178" fontId="4" fillId="0" borderId="0" xfId="0" applyNumberFormat="1" applyFont="1" applyProtection="1">
      <alignment vertical="center"/>
    </xf>
    <xf numFmtId="0" fontId="4" fillId="0" borderId="17" xfId="2" applyFont="1" applyBorder="1" applyProtection="1">
      <alignment vertical="center"/>
    </xf>
    <xf numFmtId="0" fontId="4" fillId="0" borderId="13" xfId="2" applyFont="1" applyBorder="1" applyProtection="1">
      <alignment vertical="center"/>
    </xf>
    <xf numFmtId="0" fontId="14" fillId="0" borderId="19" xfId="0" applyFont="1" applyBorder="1" applyAlignment="1" applyProtection="1">
      <alignment horizontal="left" vertical="center" indent="1"/>
    </xf>
    <xf numFmtId="0" fontId="14" fillId="0" borderId="0" xfId="0" applyFont="1" applyAlignment="1" applyProtection="1">
      <alignment horizontal="left" vertical="center" indent="1"/>
    </xf>
    <xf numFmtId="0" fontId="4" fillId="0" borderId="20" xfId="0" applyFont="1" applyBorder="1" applyProtection="1">
      <alignment vertical="center"/>
    </xf>
    <xf numFmtId="0" fontId="4" fillId="0" borderId="1" xfId="0" applyFont="1" applyBorder="1" applyProtection="1">
      <alignment vertical="center"/>
    </xf>
    <xf numFmtId="178" fontId="4" fillId="0" borderId="20" xfId="1" applyNumberFormat="1" applyFont="1" applyBorder="1" applyAlignment="1" applyProtection="1">
      <alignment horizontal="center" vertical="center"/>
    </xf>
    <xf numFmtId="178" fontId="4" fillId="0" borderId="1" xfId="1" applyNumberFormat="1" applyFont="1" applyBorder="1" applyAlignment="1" applyProtection="1">
      <alignment horizontal="center" vertical="center"/>
    </xf>
    <xf numFmtId="178" fontId="4" fillId="0" borderId="38" xfId="1" applyNumberFormat="1" applyFont="1" applyBorder="1" applyAlignment="1" applyProtection="1">
      <alignment horizontal="center" vertical="center"/>
    </xf>
    <xf numFmtId="178" fontId="4" fillId="0" borderId="2" xfId="1" applyNumberFormat="1" applyFont="1" applyBorder="1" applyAlignment="1" applyProtection="1">
      <alignment horizontal="center" vertical="center"/>
    </xf>
    <xf numFmtId="178" fontId="4" fillId="0" borderId="40" xfId="1" applyNumberFormat="1" applyFont="1" applyBorder="1" applyAlignment="1" applyProtection="1">
      <alignment horizontal="center" vertical="center"/>
    </xf>
    <xf numFmtId="178" fontId="4" fillId="0" borderId="43" xfId="1" applyNumberFormat="1" applyFont="1" applyBorder="1" applyAlignment="1" applyProtection="1">
      <alignment horizontal="center" vertical="center"/>
    </xf>
    <xf numFmtId="0" fontId="4" fillId="0" borderId="22" xfId="2" applyFont="1" applyBorder="1" applyProtection="1">
      <alignment vertical="center"/>
    </xf>
    <xf numFmtId="0" fontId="4" fillId="0" borderId="3" xfId="2" applyFont="1" applyBorder="1" applyProtection="1">
      <alignment vertical="center"/>
    </xf>
    <xf numFmtId="38" fontId="4" fillId="4" borderId="29" xfId="1" applyNumberFormat="1" applyFont="1" applyFill="1" applyBorder="1" applyProtection="1">
      <alignment vertical="center"/>
    </xf>
    <xf numFmtId="38" fontId="4" fillId="4" borderId="3" xfId="1" applyNumberFormat="1" applyFont="1" applyFill="1" applyBorder="1" applyProtection="1">
      <alignment vertical="center"/>
    </xf>
    <xf numFmtId="38" fontId="4" fillId="4" borderId="4" xfId="1" applyNumberFormat="1" applyFont="1" applyFill="1" applyBorder="1" applyProtection="1">
      <alignment vertical="center"/>
    </xf>
    <xf numFmtId="0" fontId="4" fillId="0" borderId="12" xfId="2" applyFont="1" applyBorder="1" applyProtection="1">
      <alignment vertical="center"/>
    </xf>
    <xf numFmtId="0" fontId="4" fillId="0" borderId="6" xfId="2" applyFont="1" applyBorder="1" applyProtection="1">
      <alignment vertical="center"/>
    </xf>
    <xf numFmtId="38" fontId="4" fillId="4" borderId="12" xfId="1" applyNumberFormat="1" applyFont="1" applyFill="1" applyBorder="1" applyProtection="1">
      <alignment vertical="center"/>
    </xf>
    <xf numFmtId="38" fontId="4" fillId="4" borderId="6" xfId="1" applyNumberFormat="1" applyFont="1" applyFill="1" applyBorder="1" applyProtection="1">
      <alignment vertical="center"/>
    </xf>
    <xf numFmtId="38" fontId="4" fillId="4" borderId="42" xfId="1" applyNumberFormat="1" applyFont="1" applyFill="1" applyBorder="1" applyProtection="1">
      <alignment vertical="center"/>
    </xf>
    <xf numFmtId="0" fontId="4" fillId="0" borderId="31" xfId="2" applyFont="1" applyBorder="1" applyProtection="1">
      <alignment vertical="center"/>
    </xf>
    <xf numFmtId="0" fontId="4" fillId="0" borderId="26" xfId="2" applyFont="1" applyBorder="1" applyProtection="1">
      <alignment vertical="center"/>
    </xf>
    <xf numFmtId="0" fontId="4" fillId="0" borderId="27" xfId="2" applyFont="1" applyBorder="1" applyProtection="1">
      <alignment vertical="center"/>
    </xf>
    <xf numFmtId="38" fontId="18" fillId="4" borderId="31" xfId="0" applyNumberFormat="1" applyFont="1" applyFill="1" applyBorder="1" applyProtection="1">
      <alignment vertical="center"/>
    </xf>
    <xf numFmtId="38" fontId="18" fillId="4" borderId="26" xfId="0" applyNumberFormat="1" applyFont="1" applyFill="1" applyBorder="1" applyProtection="1">
      <alignment vertical="center"/>
    </xf>
    <xf numFmtId="38" fontId="18" fillId="4" borderId="39" xfId="0" applyNumberFormat="1" applyFont="1" applyFill="1" applyBorder="1" applyProtection="1">
      <alignment vertical="center"/>
    </xf>
    <xf numFmtId="38" fontId="4" fillId="4" borderId="31" xfId="1" applyNumberFormat="1" applyFont="1" applyFill="1" applyBorder="1" applyProtection="1">
      <alignment vertical="center"/>
    </xf>
    <xf numFmtId="38" fontId="4" fillId="4" borderId="26" xfId="1" applyNumberFormat="1" applyFont="1" applyFill="1" applyBorder="1" applyProtection="1">
      <alignment vertical="center"/>
    </xf>
    <xf numFmtId="180" fontId="4" fillId="0" borderId="17" xfId="0" applyNumberFormat="1" applyFont="1" applyBorder="1" applyProtection="1">
      <alignment vertical="center"/>
    </xf>
    <xf numFmtId="180" fontId="4" fillId="0" borderId="13" xfId="0" applyNumberFormat="1" applyFont="1" applyBorder="1" applyProtection="1">
      <alignment vertical="center"/>
    </xf>
    <xf numFmtId="180" fontId="4" fillId="0" borderId="13" xfId="0" applyNumberFormat="1" applyFont="1" applyBorder="1" applyAlignment="1" applyProtection="1">
      <alignment horizontal="right" vertical="center"/>
    </xf>
    <xf numFmtId="38" fontId="4" fillId="0" borderId="23" xfId="1" applyNumberFormat="1" applyFont="1" applyBorder="1" applyAlignment="1" applyProtection="1">
      <alignment horizontal="right" vertical="center"/>
    </xf>
    <xf numFmtId="38" fontId="4" fillId="0" borderId="24" xfId="1" applyNumberFormat="1" applyFont="1" applyBorder="1" applyAlignment="1" applyProtection="1">
      <alignment horizontal="right" vertical="center"/>
    </xf>
    <xf numFmtId="38" fontId="4" fillId="0" borderId="55" xfId="1" applyNumberFormat="1" applyFont="1" applyBorder="1" applyAlignment="1" applyProtection="1">
      <alignment horizontal="right" vertical="center"/>
    </xf>
    <xf numFmtId="38" fontId="4" fillId="0" borderId="56" xfId="1" applyNumberFormat="1" applyFont="1" applyBorder="1" applyAlignment="1" applyProtection="1">
      <alignment horizontal="right" vertical="center"/>
    </xf>
    <xf numFmtId="38" fontId="4" fillId="0" borderId="25" xfId="1" applyNumberFormat="1" applyFont="1" applyBorder="1" applyAlignment="1" applyProtection="1">
      <alignment horizontal="right" vertical="center"/>
    </xf>
    <xf numFmtId="38" fontId="4" fillId="0" borderId="57" xfId="1" applyNumberFormat="1" applyFont="1" applyBorder="1" applyAlignment="1" applyProtection="1">
      <alignment horizontal="right" vertical="center"/>
    </xf>
    <xf numFmtId="38" fontId="4" fillId="0" borderId="58" xfId="1" applyNumberFormat="1" applyFont="1" applyBorder="1" applyAlignment="1" applyProtection="1">
      <alignment horizontal="right" vertical="center"/>
    </xf>
    <xf numFmtId="178" fontId="4" fillId="0" borderId="0" xfId="1" applyNumberFormat="1" applyFont="1" applyAlignment="1" applyProtection="1">
      <alignment horizontal="right" vertical="center"/>
    </xf>
    <xf numFmtId="178" fontId="4" fillId="0" borderId="0" xfId="1" applyNumberFormat="1" applyFont="1" applyProtection="1">
      <alignment vertical="center"/>
    </xf>
    <xf numFmtId="178" fontId="4" fillId="0" borderId="21" xfId="1" applyNumberFormat="1" applyFont="1" applyBorder="1" applyAlignment="1" applyProtection="1">
      <alignment horizontal="right" vertical="center"/>
    </xf>
    <xf numFmtId="181" fontId="4" fillId="0" borderId="0" xfId="0" applyNumberFormat="1" applyFont="1" applyProtection="1">
      <alignment vertical="center"/>
    </xf>
    <xf numFmtId="0" fontId="24" fillId="0" borderId="0" xfId="2" applyFont="1" applyProtection="1">
      <alignment vertical="center"/>
    </xf>
    <xf numFmtId="178" fontId="4" fillId="0" borderId="22" xfId="1" applyNumberFormat="1" applyFont="1" applyBorder="1" applyProtection="1">
      <alignment vertical="center"/>
    </xf>
    <xf numFmtId="178" fontId="4" fillId="0" borderId="3" xfId="1" applyNumberFormat="1" applyFont="1" applyBorder="1" applyProtection="1">
      <alignment vertical="center"/>
    </xf>
    <xf numFmtId="178" fontId="4" fillId="0" borderId="4" xfId="1" applyNumberFormat="1" applyFont="1" applyBorder="1" applyProtection="1">
      <alignment vertical="center"/>
    </xf>
    <xf numFmtId="178" fontId="4" fillId="0" borderId="12" xfId="1" applyNumberFormat="1" applyFont="1" applyBorder="1" applyProtection="1">
      <alignment vertical="center"/>
    </xf>
    <xf numFmtId="178" fontId="4" fillId="0" borderId="6" xfId="1" applyNumberFormat="1" applyFont="1" applyBorder="1" applyProtection="1">
      <alignment vertical="center"/>
    </xf>
    <xf numFmtId="178" fontId="4" fillId="0" borderId="7" xfId="1" applyNumberFormat="1" applyFont="1" applyBorder="1" applyProtection="1">
      <alignment vertical="center"/>
    </xf>
    <xf numFmtId="182" fontId="4" fillId="0" borderId="31" xfId="1" applyNumberFormat="1" applyFont="1" applyBorder="1" applyProtection="1">
      <alignment vertical="center"/>
    </xf>
    <xf numFmtId="182" fontId="4" fillId="0" borderId="26" xfId="1" applyNumberFormat="1" applyFont="1" applyBorder="1" applyProtection="1">
      <alignment vertical="center"/>
    </xf>
    <xf numFmtId="182" fontId="4" fillId="0" borderId="27" xfId="1" applyNumberFormat="1" applyFont="1" applyBorder="1" applyProtection="1">
      <alignment vertical="center"/>
    </xf>
    <xf numFmtId="180" fontId="4" fillId="0" borderId="23" xfId="0" applyNumberFormat="1" applyFont="1" applyBorder="1" applyProtection="1">
      <alignment vertical="center"/>
    </xf>
    <xf numFmtId="178" fontId="4" fillId="0" borderId="13" xfId="1" applyNumberFormat="1" applyFont="1" applyBorder="1" applyProtection="1">
      <alignment vertical="center"/>
    </xf>
    <xf numFmtId="0" fontId="15" fillId="0" borderId="0" xfId="0" applyFont="1" applyAlignment="1" applyProtection="1">
      <alignment horizontal="left" vertical="top"/>
    </xf>
    <xf numFmtId="178" fontId="4" fillId="0" borderId="0" xfId="1" applyNumberFormat="1" applyFont="1" applyAlignment="1" applyProtection="1">
      <alignment vertical="top"/>
    </xf>
    <xf numFmtId="182" fontId="4" fillId="0" borderId="0" xfId="1" applyNumberFormat="1" applyFont="1" applyProtection="1">
      <alignment vertical="center"/>
    </xf>
    <xf numFmtId="178" fontId="4" fillId="3" borderId="1" xfId="1" applyNumberFormat="1" applyFont="1" applyFill="1" applyBorder="1" applyAlignment="1" applyProtection="1">
      <alignment horizontal="center" vertical="center"/>
    </xf>
    <xf numFmtId="178" fontId="4" fillId="3" borderId="2" xfId="1" applyNumberFormat="1" applyFont="1" applyFill="1" applyBorder="1" applyAlignment="1" applyProtection="1">
      <alignment horizontal="center" vertical="center"/>
    </xf>
    <xf numFmtId="0" fontId="4" fillId="0" borderId="22" xfId="1" applyFont="1" applyBorder="1" applyProtection="1">
      <alignment vertical="center"/>
    </xf>
    <xf numFmtId="0" fontId="4" fillId="0" borderId="3" xfId="1" applyFont="1" applyBorder="1" applyProtection="1">
      <alignment vertical="center"/>
    </xf>
    <xf numFmtId="0" fontId="4" fillId="0" borderId="4" xfId="1" applyFont="1" applyBorder="1" applyProtection="1">
      <alignment vertical="center"/>
    </xf>
    <xf numFmtId="178" fontId="4" fillId="0" borderId="19" xfId="1" applyNumberFormat="1" applyFont="1" applyBorder="1" applyProtection="1">
      <alignment vertical="center"/>
    </xf>
    <xf numFmtId="178" fontId="4" fillId="0" borderId="21" xfId="1" applyNumberFormat="1" applyFont="1" applyBorder="1" applyProtection="1">
      <alignment vertical="center"/>
    </xf>
    <xf numFmtId="0" fontId="4" fillId="0" borderId="32" xfId="2" applyFont="1" applyBorder="1" applyProtection="1">
      <alignment vertical="center"/>
    </xf>
    <xf numFmtId="0" fontId="4" fillId="0" borderId="28" xfId="2" applyFont="1" applyBorder="1" applyProtection="1">
      <alignment vertical="center"/>
    </xf>
    <xf numFmtId="0" fontId="4" fillId="0" borderId="33" xfId="2" applyFont="1" applyBorder="1" applyProtection="1">
      <alignment vertical="center"/>
    </xf>
    <xf numFmtId="178" fontId="4" fillId="0" borderId="19" xfId="1" applyNumberFormat="1" applyFont="1" applyBorder="1" applyAlignment="1" applyProtection="1">
      <alignment horizontal="right" vertical="center"/>
    </xf>
    <xf numFmtId="0" fontId="4" fillId="0" borderId="24" xfId="1" applyFont="1" applyBorder="1" applyProtection="1">
      <alignment vertical="center"/>
    </xf>
    <xf numFmtId="0" fontId="4" fillId="0" borderId="25" xfId="1" applyFont="1" applyBorder="1" applyProtection="1">
      <alignment vertical="center"/>
    </xf>
    <xf numFmtId="0" fontId="15" fillId="0" borderId="19" xfId="0" applyFont="1" applyBorder="1" applyAlignment="1" applyProtection="1">
      <alignment vertical="top"/>
    </xf>
    <xf numFmtId="0" fontId="15" fillId="0" borderId="0" xfId="2" applyFont="1" applyProtection="1">
      <alignment vertical="center"/>
    </xf>
    <xf numFmtId="0" fontId="4" fillId="0" borderId="2" xfId="0" applyFont="1" applyBorder="1" applyProtection="1">
      <alignment vertical="center"/>
    </xf>
    <xf numFmtId="178" fontId="4" fillId="0" borderId="15" xfId="1" applyNumberFormat="1" applyFont="1" applyBorder="1" applyProtection="1">
      <alignment vertical="center"/>
    </xf>
    <xf numFmtId="178" fontId="4" fillId="0" borderId="16" xfId="1" applyNumberFormat="1" applyFont="1" applyBorder="1" applyProtection="1">
      <alignment vertical="center"/>
    </xf>
    <xf numFmtId="178" fontId="4" fillId="0" borderId="18" xfId="1" applyNumberFormat="1" applyFont="1" applyBorder="1" applyProtection="1">
      <alignment vertical="center"/>
    </xf>
    <xf numFmtId="178" fontId="4" fillId="0" borderId="32" xfId="1" applyNumberFormat="1" applyFont="1" applyBorder="1" applyProtection="1">
      <alignment vertical="center"/>
    </xf>
    <xf numFmtId="178" fontId="4" fillId="0" borderId="28" xfId="1" applyNumberFormat="1" applyFont="1" applyBorder="1" applyProtection="1">
      <alignment vertical="center"/>
    </xf>
    <xf numFmtId="178" fontId="4" fillId="0" borderId="33" xfId="1" applyNumberFormat="1" applyFont="1" applyBorder="1" applyProtection="1">
      <alignment vertical="center"/>
    </xf>
    <xf numFmtId="178" fontId="4" fillId="0" borderId="23" xfId="1" quotePrefix="1" applyNumberFormat="1" applyFont="1" applyBorder="1" applyProtection="1">
      <alignment vertical="center"/>
    </xf>
    <xf numFmtId="178" fontId="4" fillId="0" borderId="24" xfId="1" quotePrefix="1" applyNumberFormat="1" applyFont="1" applyBorder="1" applyProtection="1">
      <alignment vertical="center"/>
    </xf>
    <xf numFmtId="178" fontId="4" fillId="0" borderId="25" xfId="1" quotePrefix="1" applyNumberFormat="1" applyFont="1" applyBorder="1" applyProtection="1">
      <alignment vertical="center"/>
    </xf>
    <xf numFmtId="1" fontId="4" fillId="0" borderId="24" xfId="1" applyNumberFormat="1" applyFont="1" applyBorder="1" applyAlignment="1" applyProtection="1">
      <alignment horizontal="right" vertical="center"/>
    </xf>
    <xf numFmtId="1" fontId="4" fillId="0" borderId="25" xfId="1" applyNumberFormat="1" applyFont="1" applyBorder="1" applyAlignment="1" applyProtection="1">
      <alignment horizontal="right" vertical="center"/>
    </xf>
    <xf numFmtId="177" fontId="15" fillId="0" borderId="0" xfId="0" applyNumberFormat="1" applyFont="1" applyAlignment="1" applyProtection="1">
      <alignment horizontal="right" vertical="top"/>
    </xf>
    <xf numFmtId="182" fontId="4" fillId="0" borderId="0" xfId="1" applyNumberFormat="1" applyFont="1" applyAlignment="1" applyProtection="1">
      <alignment horizontal="center" vertical="center"/>
    </xf>
    <xf numFmtId="178" fontId="4" fillId="0" borderId="0" xfId="1" applyNumberFormat="1" applyFont="1" applyAlignment="1" applyProtection="1">
      <alignment horizontal="left" vertical="center"/>
    </xf>
    <xf numFmtId="0" fontId="4" fillId="0" borderId="0" xfId="0" applyFont="1" applyAlignment="1" applyProtection="1">
      <alignment horizontal="left" vertical="top"/>
    </xf>
    <xf numFmtId="177" fontId="17" fillId="0" borderId="0" xfId="0" applyNumberFormat="1" applyFont="1" applyAlignment="1" applyProtection="1">
      <alignment vertical="top"/>
    </xf>
    <xf numFmtId="0" fontId="4" fillId="0" borderId="0" xfId="0" applyFont="1" applyAlignment="1" applyProtection="1">
      <alignment horizontal="left" vertical="center"/>
    </xf>
    <xf numFmtId="182" fontId="15" fillId="0" borderId="0" xfId="0" applyNumberFormat="1" applyFont="1" applyAlignment="1" applyProtection="1">
      <alignment horizontal="right" vertical="top"/>
    </xf>
    <xf numFmtId="182" fontId="4" fillId="0" borderId="0" xfId="1" applyNumberFormat="1" applyFont="1" applyAlignment="1" applyProtection="1">
      <alignment horizontal="right" vertical="center"/>
    </xf>
    <xf numFmtId="0" fontId="13" fillId="0" borderId="14" xfId="0" applyFont="1" applyBorder="1" applyAlignment="1" applyProtection="1">
      <alignment vertical="top"/>
    </xf>
    <xf numFmtId="0" fontId="18" fillId="0" borderId="0" xfId="0" applyFont="1" applyAlignment="1" applyProtection="1">
      <alignment vertical="top"/>
    </xf>
    <xf numFmtId="0" fontId="15" fillId="0" borderId="0" xfId="2" applyFont="1" applyAlignment="1" applyProtection="1">
      <alignment horizontal="right" vertical="top"/>
    </xf>
    <xf numFmtId="0" fontId="17" fillId="0" borderId="0" xfId="2" applyFont="1" applyAlignment="1" applyProtection="1">
      <alignment vertical="top"/>
    </xf>
    <xf numFmtId="0" fontId="15" fillId="0" borderId="0" xfId="2" applyFont="1" applyAlignment="1" applyProtection="1">
      <alignment vertical="top"/>
    </xf>
    <xf numFmtId="0" fontId="15" fillId="0" borderId="21" xfId="2" applyFont="1" applyBorder="1" applyAlignment="1" applyProtection="1">
      <alignment vertical="top"/>
    </xf>
    <xf numFmtId="0" fontId="23" fillId="0" borderId="0" xfId="0" applyFont="1" applyProtection="1">
      <alignment vertical="center"/>
    </xf>
    <xf numFmtId="180" fontId="4" fillId="0" borderId="21" xfId="0" applyNumberFormat="1" applyFont="1" applyBorder="1" applyProtection="1">
      <alignment vertical="center"/>
    </xf>
    <xf numFmtId="0" fontId="4" fillId="0" borderId="37" xfId="0" applyFont="1" applyBorder="1" applyAlignment="1" applyProtection="1">
      <alignment horizontal="center" vertical="center"/>
    </xf>
    <xf numFmtId="0" fontId="4" fillId="0" borderId="2" xfId="0" applyFont="1" applyBorder="1" applyAlignment="1" applyProtection="1">
      <alignment horizontal="center" vertical="center"/>
    </xf>
    <xf numFmtId="49" fontId="4" fillId="0" borderId="52" xfId="0" applyNumberFormat="1" applyFont="1" applyBorder="1" applyAlignment="1" applyProtection="1">
      <alignment horizontal="center" vertical="center"/>
    </xf>
    <xf numFmtId="0" fontId="4" fillId="0" borderId="6" xfId="0" applyFont="1" applyBorder="1" applyProtection="1">
      <alignment vertical="center"/>
    </xf>
    <xf numFmtId="49" fontId="4" fillId="0" borderId="51" xfId="0" applyNumberFormat="1" applyFont="1" applyBorder="1" applyAlignment="1" applyProtection="1">
      <alignment horizontal="center" vertical="center"/>
    </xf>
    <xf numFmtId="49" fontId="4" fillId="0" borderId="49" xfId="0" applyNumberFormat="1" applyFont="1" applyBorder="1" applyAlignment="1" applyProtection="1">
      <alignment horizontal="center" vertical="center"/>
    </xf>
    <xf numFmtId="49" fontId="4" fillId="0" borderId="9" xfId="0" applyNumberFormat="1" applyFont="1" applyBorder="1" applyProtection="1">
      <alignment vertical="center"/>
    </xf>
    <xf numFmtId="0" fontId="17" fillId="0" borderId="13" xfId="0" applyFont="1" applyBorder="1" applyAlignment="1" applyProtection="1">
      <alignment horizontal="left" vertical="center" wrapText="1"/>
    </xf>
    <xf numFmtId="0" fontId="4" fillId="0" borderId="15" xfId="0" applyFont="1" applyBorder="1" applyProtection="1">
      <alignment vertical="center"/>
    </xf>
    <xf numFmtId="0" fontId="4" fillId="0" borderId="20" xfId="1" applyFont="1" applyBorder="1" applyAlignment="1" applyProtection="1">
      <alignment horizontal="center" vertical="center"/>
    </xf>
    <xf numFmtId="0" fontId="4" fillId="0" borderId="1" xfId="1" applyFont="1" applyBorder="1" applyAlignment="1" applyProtection="1">
      <alignment horizontal="center" vertical="center"/>
    </xf>
    <xf numFmtId="0" fontId="4" fillId="0" borderId="2" xfId="1" applyFont="1" applyBorder="1" applyAlignment="1" applyProtection="1">
      <alignment horizontal="center" vertical="center"/>
    </xf>
    <xf numFmtId="177" fontId="4" fillId="0" borderId="20" xfId="0" applyNumberFormat="1" applyFont="1" applyBorder="1" applyAlignment="1" applyProtection="1">
      <alignment horizontal="center" vertical="center"/>
    </xf>
    <xf numFmtId="177" fontId="4" fillId="0" borderId="1" xfId="0" applyNumberFormat="1" applyFont="1" applyBorder="1" applyAlignment="1" applyProtection="1">
      <alignment horizontal="center" vertical="center"/>
    </xf>
    <xf numFmtId="177" fontId="4" fillId="0" borderId="2" xfId="0" applyNumberFormat="1" applyFont="1" applyBorder="1" applyAlignment="1" applyProtection="1">
      <alignment horizontal="center" vertical="center"/>
    </xf>
    <xf numFmtId="177" fontId="4" fillId="0" borderId="15" xfId="0" applyNumberFormat="1" applyFont="1" applyBorder="1" applyAlignment="1" applyProtection="1">
      <alignment horizontal="center" vertical="center" wrapText="1"/>
    </xf>
    <xf numFmtId="177" fontId="4" fillId="0" borderId="16" xfId="0" applyNumberFormat="1" applyFont="1" applyBorder="1" applyAlignment="1" applyProtection="1">
      <alignment horizontal="center" vertical="center" wrapText="1"/>
    </xf>
    <xf numFmtId="177" fontId="4" fillId="0" borderId="18" xfId="0" applyNumberFormat="1" applyFont="1" applyBorder="1" applyAlignment="1" applyProtection="1">
      <alignment horizontal="center" vertical="center" wrapText="1"/>
    </xf>
    <xf numFmtId="177" fontId="4" fillId="0" borderId="19" xfId="0" applyNumberFormat="1" applyFont="1" applyBorder="1" applyAlignment="1" applyProtection="1">
      <alignment horizontal="center" vertical="center" wrapText="1"/>
    </xf>
    <xf numFmtId="177" fontId="4" fillId="0" borderId="0" xfId="0" applyNumberFormat="1" applyFont="1" applyAlignment="1" applyProtection="1">
      <alignment horizontal="center" vertical="center" wrapText="1"/>
    </xf>
    <xf numFmtId="177" fontId="4" fillId="0" borderId="21" xfId="0" applyNumberFormat="1" applyFont="1" applyBorder="1" applyAlignment="1" applyProtection="1">
      <alignment horizontal="center" vertical="center" wrapText="1"/>
    </xf>
    <xf numFmtId="178" fontId="4" fillId="0" borderId="9" xfId="1" applyNumberFormat="1" applyFont="1" applyBorder="1" applyProtection="1">
      <alignment vertical="center"/>
    </xf>
    <xf numFmtId="177" fontId="4" fillId="0" borderId="17" xfId="0" applyNumberFormat="1" applyFont="1" applyBorder="1" applyAlignment="1" applyProtection="1">
      <alignment horizontal="center" vertical="center" wrapText="1"/>
    </xf>
    <xf numFmtId="177" fontId="4" fillId="0" borderId="13" xfId="0" applyNumberFormat="1" applyFont="1" applyBorder="1" applyAlignment="1" applyProtection="1">
      <alignment horizontal="center" vertical="center" wrapText="1"/>
    </xf>
    <xf numFmtId="177" fontId="4" fillId="0" borderId="14" xfId="0" applyNumberFormat="1" applyFont="1" applyBorder="1" applyAlignment="1" applyProtection="1">
      <alignment horizontal="center" vertical="center" wrapText="1"/>
    </xf>
    <xf numFmtId="0" fontId="4" fillId="0" borderId="4" xfId="2" applyFont="1" applyBorder="1" applyProtection="1">
      <alignment vertical="center"/>
    </xf>
    <xf numFmtId="0" fontId="4" fillId="0" borderId="44" xfId="2" applyFont="1" applyBorder="1" applyProtection="1">
      <alignment vertical="center"/>
    </xf>
    <xf numFmtId="0" fontId="4" fillId="0" borderId="45" xfId="2" applyFont="1" applyBorder="1" applyProtection="1">
      <alignment vertical="center"/>
    </xf>
    <xf numFmtId="0" fontId="4" fillId="0" borderId="23" xfId="0" applyFont="1" applyBorder="1" applyProtection="1">
      <alignment vertical="center"/>
    </xf>
    <xf numFmtId="0" fontId="4" fillId="0" borderId="24" xfId="0" applyFont="1" applyBorder="1" applyProtection="1">
      <alignment vertical="center"/>
    </xf>
    <xf numFmtId="0" fontId="15" fillId="0" borderId="13" xfId="0" applyFont="1" applyBorder="1" applyAlignment="1" applyProtection="1">
      <alignment vertical="center" wrapText="1"/>
    </xf>
    <xf numFmtId="0" fontId="15" fillId="0" borderId="13" xfId="0" applyFont="1" applyBorder="1" applyAlignment="1" applyProtection="1">
      <alignment vertical="center" wrapText="1"/>
    </xf>
    <xf numFmtId="0" fontId="4" fillId="0" borderId="20" xfId="2" applyFont="1" applyBorder="1" applyProtection="1">
      <alignment vertical="center"/>
    </xf>
    <xf numFmtId="0" fontId="4" fillId="0" borderId="1" xfId="2" applyFont="1" applyBorder="1" applyProtection="1">
      <alignment vertical="center"/>
    </xf>
    <xf numFmtId="0" fontId="4" fillId="0" borderId="38" xfId="2" applyFont="1" applyBorder="1" applyProtection="1">
      <alignment vertical="center"/>
    </xf>
    <xf numFmtId="0" fontId="4" fillId="0" borderId="37" xfId="2" applyFont="1" applyBorder="1" applyAlignment="1" applyProtection="1">
      <alignment horizontal="center" vertical="center"/>
    </xf>
    <xf numFmtId="0" fontId="4" fillId="0" borderId="38" xfId="2" applyFont="1" applyBorder="1" applyAlignment="1" applyProtection="1">
      <alignment horizontal="center" vertical="center"/>
    </xf>
    <xf numFmtId="0" fontId="18" fillId="0" borderId="36" xfId="0" applyFont="1" applyBorder="1" applyProtection="1">
      <alignment vertical="center"/>
    </xf>
    <xf numFmtId="0" fontId="18" fillId="0" borderId="37" xfId="0" applyFont="1" applyBorder="1" applyProtection="1">
      <alignment vertical="center"/>
    </xf>
    <xf numFmtId="0" fontId="18" fillId="0" borderId="1" xfId="0" applyFont="1" applyBorder="1" applyProtection="1">
      <alignment vertical="center"/>
    </xf>
    <xf numFmtId="0" fontId="18" fillId="0" borderId="2" xfId="0" applyFont="1" applyBorder="1" applyProtection="1">
      <alignment vertical="center"/>
    </xf>
    <xf numFmtId="0" fontId="4" fillId="0" borderId="29" xfId="2" applyFont="1" applyBorder="1" applyProtection="1">
      <alignment vertical="center"/>
    </xf>
    <xf numFmtId="0" fontId="4" fillId="0" borderId="35" xfId="2" applyFont="1" applyBorder="1" applyProtection="1">
      <alignment vertical="center"/>
    </xf>
    <xf numFmtId="49" fontId="4" fillId="0" borderId="12" xfId="0" applyNumberFormat="1" applyFont="1" applyBorder="1" applyAlignment="1" applyProtection="1">
      <alignment horizontal="center" vertical="center"/>
    </xf>
    <xf numFmtId="0" fontId="4" fillId="0" borderId="5" xfId="2" applyFont="1" applyBorder="1" applyProtection="1">
      <alignment vertical="center"/>
    </xf>
    <xf numFmtId="0" fontId="4" fillId="0" borderId="30" xfId="2" applyFont="1" applyBorder="1" applyProtection="1">
      <alignment vertical="center"/>
    </xf>
    <xf numFmtId="184" fontId="4" fillId="0" borderId="30" xfId="2" applyNumberFormat="1" applyFont="1" applyBorder="1" applyAlignment="1" applyProtection="1">
      <alignment horizontal="center" vertical="center"/>
    </xf>
    <xf numFmtId="0" fontId="4" fillId="0" borderId="21" xfId="1" applyFont="1" applyBorder="1" applyProtection="1">
      <alignment vertical="center"/>
    </xf>
    <xf numFmtId="184" fontId="4" fillId="0" borderId="49" xfId="2" applyNumberFormat="1" applyFont="1" applyBorder="1" applyAlignment="1" applyProtection="1">
      <alignment horizontal="center" vertical="center"/>
    </xf>
    <xf numFmtId="0" fontId="4" fillId="0" borderId="8" xfId="2" applyFont="1" applyBorder="1" applyProtection="1">
      <alignment vertical="center"/>
    </xf>
    <xf numFmtId="0" fontId="4" fillId="0" borderId="9" xfId="2" applyFont="1" applyBorder="1" applyProtection="1">
      <alignment vertical="center"/>
    </xf>
    <xf numFmtId="0" fontId="4" fillId="0" borderId="10" xfId="2" applyFont="1" applyBorder="1" applyProtection="1">
      <alignment vertical="center"/>
    </xf>
    <xf numFmtId="178" fontId="4" fillId="0" borderId="0" xfId="6" applyNumberFormat="1" applyFont="1" applyAlignment="1" applyProtection="1">
      <alignment horizontal="right" vertical="center"/>
    </xf>
    <xf numFmtId="0" fontId="15" fillId="0" borderId="13" xfId="0" applyFont="1" applyBorder="1" applyProtection="1">
      <alignment vertical="center"/>
    </xf>
    <xf numFmtId="0" fontId="15" fillId="0" borderId="21" xfId="0" applyFont="1" applyBorder="1" applyProtection="1">
      <alignment vertical="center"/>
    </xf>
    <xf numFmtId="0" fontId="4" fillId="0" borderId="20" xfId="0" applyFont="1" applyBorder="1" applyProtection="1">
      <alignment vertical="center"/>
    </xf>
    <xf numFmtId="0" fontId="4" fillId="0" borderId="1" xfId="0" applyFont="1" applyBorder="1" applyProtection="1">
      <alignment vertical="center"/>
    </xf>
    <xf numFmtId="0" fontId="4" fillId="0" borderId="50" xfId="0" applyFont="1" applyBorder="1" applyProtection="1">
      <alignment vertical="center"/>
    </xf>
    <xf numFmtId="0" fontId="4" fillId="0" borderId="37"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1" xfId="0" applyFont="1" applyBorder="1" applyAlignment="1" applyProtection="1">
      <alignment horizontal="left" vertical="center"/>
    </xf>
    <xf numFmtId="0" fontId="23" fillId="0" borderId="13" xfId="0" applyFont="1" applyBorder="1" applyAlignment="1" applyProtection="1">
      <alignment vertical="center" wrapText="1"/>
    </xf>
    <xf numFmtId="49" fontId="4" fillId="0" borderId="20"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49" fontId="4" fillId="0" borderId="38" xfId="0" applyNumberFormat="1" applyFont="1" applyBorder="1" applyAlignment="1" applyProtection="1">
      <alignment horizontal="left" vertical="center"/>
    </xf>
    <xf numFmtId="0" fontId="4" fillId="0" borderId="37"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38" xfId="0" applyFont="1" applyBorder="1" applyAlignment="1" applyProtection="1">
      <alignment horizontal="left" vertical="center" wrapText="1"/>
    </xf>
    <xf numFmtId="49" fontId="4" fillId="0" borderId="1" xfId="0" applyNumberFormat="1" applyFont="1" applyBorder="1" applyProtection="1">
      <alignment vertical="center"/>
    </xf>
    <xf numFmtId="49" fontId="4" fillId="0" borderId="2" xfId="0" applyNumberFormat="1" applyFont="1" applyBorder="1" applyProtection="1">
      <alignment vertical="center"/>
    </xf>
    <xf numFmtId="178" fontId="4" fillId="0" borderId="50" xfId="1" applyNumberFormat="1" applyFont="1" applyBorder="1" applyProtection="1">
      <alignment vertical="center"/>
    </xf>
    <xf numFmtId="0" fontId="4" fillId="0" borderId="50" xfId="2" applyFont="1" applyBorder="1" applyProtection="1">
      <alignment vertical="center"/>
    </xf>
    <xf numFmtId="178" fontId="4" fillId="0" borderId="53" xfId="1" applyNumberFormat="1" applyFont="1" applyBorder="1" applyProtection="1">
      <alignment vertical="center"/>
    </xf>
    <xf numFmtId="0" fontId="4" fillId="0" borderId="53" xfId="2" applyFont="1" applyBorder="1" applyProtection="1">
      <alignment vertical="center"/>
    </xf>
    <xf numFmtId="178" fontId="4" fillId="0" borderId="10" xfId="1" applyNumberFormat="1" applyFont="1" applyBorder="1" applyProtection="1">
      <alignment vertical="center"/>
    </xf>
    <xf numFmtId="0" fontId="4" fillId="0" borderId="14" xfId="2" applyFont="1" applyBorder="1" applyProtection="1">
      <alignment vertical="center"/>
    </xf>
    <xf numFmtId="0" fontId="7" fillId="0" borderId="0" xfId="1" applyNumberFormat="1" applyFont="1" applyAlignment="1" applyProtection="1">
      <alignment horizontal="right" vertical="top"/>
    </xf>
    <xf numFmtId="0" fontId="4" fillId="0" borderId="0" xfId="6" applyNumberFormat="1" applyFont="1" applyProtection="1">
      <alignment vertical="center"/>
    </xf>
    <xf numFmtId="0" fontId="4" fillId="0" borderId="0" xfId="1" applyNumberFormat="1" applyFont="1" applyProtection="1">
      <alignment vertical="center"/>
    </xf>
    <xf numFmtId="0" fontId="4" fillId="0" borderId="0" xfId="1" applyNumberFormat="1" applyFont="1" applyAlignment="1" applyProtection="1">
      <alignment vertical="center"/>
    </xf>
  </cellXfs>
  <cellStyles count="18">
    <cellStyle name="ハイパーリンク 2" xfId="15" xr:uid="{00000000-0005-0000-0000-000001000000}"/>
    <cellStyle name="桁区切り 2" xfId="4" xr:uid="{00000000-0005-0000-0000-000002000000}"/>
    <cellStyle name="桁区切り 2 2" xfId="13" xr:uid="{00000000-0005-0000-0000-000003000000}"/>
    <cellStyle name="桁区切り 3" xfId="7" xr:uid="{00000000-0005-0000-0000-000004000000}"/>
    <cellStyle name="桁区切り 4" xfId="16" xr:uid="{00000000-0005-0000-0000-000005000000}"/>
    <cellStyle name="桁区切り 5" xfId="17" xr:uid="{00000000-0005-0000-0000-000006000000}"/>
    <cellStyle name="通貨 2" xfId="9" xr:uid="{00000000-0005-0000-0000-000007000000}"/>
    <cellStyle name="標準" xfId="0" builtinId="0"/>
    <cellStyle name="標準 2" xfId="10" xr:uid="{00000000-0005-0000-0000-000009000000}"/>
    <cellStyle name="標準 3 3" xfId="3" xr:uid="{00000000-0005-0000-0000-00000A000000}"/>
    <cellStyle name="標準 4" xfId="8" xr:uid="{00000000-0005-0000-0000-00000B000000}"/>
    <cellStyle name="標準 5" xfId="2" xr:uid="{00000000-0005-0000-0000-00000C000000}"/>
    <cellStyle name="標準 5 2" xfId="1" xr:uid="{00000000-0005-0000-0000-00000D000000}"/>
    <cellStyle name="標準 5 2 2" xfId="6" xr:uid="{00000000-0005-0000-0000-00000E000000}"/>
    <cellStyle name="標準 5 2 2 2" xfId="12" xr:uid="{00000000-0005-0000-0000-00000F000000}"/>
    <cellStyle name="標準 5 2 2 3" xfId="11" xr:uid="{00000000-0005-0000-0000-000010000000}"/>
    <cellStyle name="標準 8" xfId="14" xr:uid="{00000000-0005-0000-0000-000011000000}"/>
    <cellStyle name="標準 9" xfId="5" xr:uid="{00000000-0005-0000-0000-000012000000}"/>
  </cellStyles>
  <dxfs count="186">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FFCCFF"/>
      <color rgb="FFCCEDFC"/>
      <color rgb="FFA6A6A6"/>
      <color rgb="FF000000"/>
      <color rgb="FFFFE1FF"/>
      <color rgb="FFE2EFDA"/>
      <color rgb="FFFF0000"/>
      <color rgb="FFEEAAFC"/>
      <color rgb="FFFFE6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outlinePr summaryBelow="0"/>
    <pageSetUpPr fitToPage="1"/>
  </sheetPr>
  <dimension ref="A1:AA323"/>
  <sheetViews>
    <sheetView showGridLines="0" tabSelected="1" topLeftCell="B1" zoomScaleNormal="100" workbookViewId="0">
      <selection activeCell="B1" sqref="B1"/>
    </sheetView>
  </sheetViews>
  <sheetFormatPr defaultColWidth="9" defaultRowHeight="13.5" x14ac:dyDescent="0.15"/>
  <cols>
    <col min="1" max="1" width="9" style="71" hidden="1" customWidth="1"/>
    <col min="2" max="3" width="1.625" style="71" customWidth="1"/>
    <col min="4" max="8" width="5.625" style="71" customWidth="1"/>
    <col min="9" max="9" width="1.625" style="71" customWidth="1"/>
    <col min="10" max="12" width="5.625" style="71" customWidth="1"/>
    <col min="13" max="13" width="8.125" style="71" customWidth="1"/>
    <col min="14" max="15" width="8.625" style="71" customWidth="1"/>
    <col min="16" max="16" width="8.125" style="71" customWidth="1"/>
    <col min="17" max="25" width="7.125" style="71" customWidth="1"/>
    <col min="26" max="26" width="2.625" style="71" customWidth="1"/>
    <col min="27" max="27" width="3.625" style="71" customWidth="1"/>
    <col min="28" max="16384" width="9" style="71"/>
  </cols>
  <sheetData>
    <row r="1" spans="1:27" ht="30" customHeight="1" x14ac:dyDescent="0.15">
      <c r="A1" s="327" t="s">
        <v>216</v>
      </c>
      <c r="B1" s="69"/>
      <c r="C1" s="70" t="s">
        <v>181</v>
      </c>
      <c r="D1" s="70"/>
      <c r="U1" s="72"/>
      <c r="V1" s="72"/>
      <c r="W1" s="326" t="s">
        <v>222</v>
      </c>
      <c r="X1" s="73"/>
      <c r="Y1" s="73"/>
      <c r="Z1" s="73"/>
      <c r="AA1" s="74"/>
    </row>
    <row r="2" spans="1:27" ht="15" hidden="1" customHeight="1" x14ac:dyDescent="0.15">
      <c r="A2" s="327" t="s">
        <v>5</v>
      </c>
      <c r="B2" s="69"/>
      <c r="C2" s="75"/>
      <c r="D2" s="75"/>
      <c r="E2" s="75"/>
      <c r="F2" s="75"/>
      <c r="G2" s="75"/>
      <c r="H2" s="75"/>
      <c r="AA2" s="74"/>
    </row>
    <row r="3" spans="1:27" ht="30" customHeight="1" x14ac:dyDescent="0.15">
      <c r="A3" s="328" t="s">
        <v>223</v>
      </c>
      <c r="B3" s="76"/>
      <c r="C3" s="71" t="s">
        <v>224</v>
      </c>
      <c r="AA3" s="74"/>
    </row>
    <row r="4" spans="1:27" ht="5.25" customHeight="1" x14ac:dyDescent="0.15">
      <c r="A4" s="76"/>
      <c r="B4" s="76"/>
      <c r="C4" s="77"/>
      <c r="D4" s="78"/>
      <c r="E4" s="78"/>
      <c r="F4" s="78"/>
      <c r="G4" s="78"/>
      <c r="H4" s="78"/>
      <c r="I4" s="78"/>
      <c r="J4" s="78"/>
      <c r="K4" s="78"/>
      <c r="L4" s="78"/>
      <c r="M4" s="78"/>
      <c r="N4" s="78"/>
      <c r="O4" s="78"/>
      <c r="P4" s="78"/>
      <c r="Q4" s="78"/>
      <c r="R4" s="78"/>
      <c r="S4" s="78"/>
      <c r="T4" s="78"/>
      <c r="U4" s="78"/>
      <c r="V4" s="78"/>
      <c r="W4" s="78"/>
      <c r="X4" s="78"/>
      <c r="Y4" s="78"/>
      <c r="Z4" s="79"/>
    </row>
    <row r="5" spans="1:27" ht="15" customHeight="1" x14ac:dyDescent="0.15">
      <c r="A5" s="76"/>
      <c r="B5" s="80"/>
      <c r="C5" s="81" t="s">
        <v>217</v>
      </c>
      <c r="D5" s="82"/>
      <c r="E5" s="82"/>
      <c r="F5" s="82"/>
      <c r="G5" s="82"/>
      <c r="H5" s="82"/>
      <c r="I5" s="82"/>
      <c r="J5" s="82"/>
      <c r="K5" s="82"/>
      <c r="L5" s="82"/>
      <c r="M5" s="82"/>
      <c r="N5" s="82"/>
      <c r="O5" s="82"/>
      <c r="P5" s="82"/>
      <c r="Q5" s="82"/>
      <c r="R5" s="82"/>
      <c r="S5" s="82"/>
      <c r="T5" s="82"/>
      <c r="U5" s="82"/>
      <c r="V5" s="82"/>
      <c r="W5" s="82"/>
      <c r="X5" s="82"/>
      <c r="Y5" s="82"/>
      <c r="Z5" s="83"/>
    </row>
    <row r="6" spans="1:27" ht="15" customHeight="1" x14ac:dyDescent="0.15">
      <c r="A6" s="76"/>
      <c r="B6" s="76"/>
      <c r="C6" s="81" t="s">
        <v>2</v>
      </c>
      <c r="D6" s="82"/>
      <c r="E6" s="82"/>
      <c r="F6" s="82"/>
      <c r="G6" s="82"/>
      <c r="H6" s="82"/>
      <c r="I6" s="82"/>
      <c r="J6" s="82"/>
      <c r="K6" s="82"/>
      <c r="L6" s="82"/>
      <c r="M6" s="82"/>
      <c r="N6" s="82"/>
      <c r="O6" s="82"/>
      <c r="P6" s="82"/>
      <c r="Q6" s="82"/>
      <c r="R6" s="82"/>
      <c r="S6" s="82"/>
      <c r="T6" s="82"/>
      <c r="U6" s="82"/>
      <c r="V6" s="82"/>
      <c r="W6" s="82"/>
      <c r="X6" s="82"/>
      <c r="Y6" s="82"/>
      <c r="Z6" s="83"/>
    </row>
    <row r="7" spans="1:27" ht="15" customHeight="1" x14ac:dyDescent="0.15">
      <c r="A7" s="76"/>
      <c r="B7" s="76"/>
      <c r="C7" s="81" t="s">
        <v>3</v>
      </c>
      <c r="D7" s="82"/>
      <c r="E7" s="82"/>
      <c r="F7" s="82"/>
      <c r="G7" s="82"/>
      <c r="H7" s="82"/>
      <c r="I7" s="82"/>
      <c r="J7" s="82"/>
      <c r="K7" s="82"/>
      <c r="L7" s="82"/>
      <c r="M7" s="82"/>
      <c r="N7" s="82"/>
      <c r="O7" s="82"/>
      <c r="P7" s="82"/>
      <c r="Q7" s="82"/>
      <c r="R7" s="82"/>
      <c r="S7" s="82"/>
      <c r="T7" s="82"/>
      <c r="U7" s="82"/>
      <c r="V7" s="82"/>
      <c r="W7" s="82"/>
      <c r="X7" s="82"/>
      <c r="Y7" s="82"/>
      <c r="Z7" s="83"/>
    </row>
    <row r="8" spans="1:27" ht="15" hidden="1" customHeight="1" x14ac:dyDescent="0.15">
      <c r="A8" s="76"/>
      <c r="B8" s="76"/>
      <c r="C8" s="81"/>
      <c r="D8" s="82"/>
      <c r="E8" s="82"/>
      <c r="F8" s="82"/>
      <c r="G8" s="82"/>
      <c r="H8" s="82"/>
      <c r="I8" s="82"/>
      <c r="J8" s="82"/>
      <c r="K8" s="82"/>
      <c r="L8" s="82"/>
      <c r="M8" s="82"/>
      <c r="N8" s="82"/>
      <c r="O8" s="82"/>
      <c r="P8" s="82"/>
      <c r="Q8" s="82"/>
      <c r="R8" s="82"/>
      <c r="S8" s="82"/>
      <c r="T8" s="82"/>
      <c r="U8" s="82"/>
      <c r="V8" s="82"/>
      <c r="W8" s="82"/>
      <c r="X8" s="82"/>
      <c r="Y8" s="82"/>
      <c r="Z8" s="83"/>
    </row>
    <row r="9" spans="1:27" ht="5.25" customHeight="1" x14ac:dyDescent="0.15">
      <c r="A9" s="76"/>
      <c r="B9" s="76"/>
      <c r="C9" s="84"/>
      <c r="D9" s="85"/>
      <c r="E9" s="85"/>
      <c r="F9" s="85"/>
      <c r="G9" s="85"/>
      <c r="H9" s="85"/>
      <c r="I9" s="85"/>
      <c r="J9" s="85"/>
      <c r="K9" s="85"/>
      <c r="L9" s="85"/>
      <c r="M9" s="85"/>
      <c r="N9" s="85"/>
      <c r="O9" s="85"/>
      <c r="P9" s="85"/>
      <c r="Q9" s="85"/>
      <c r="R9" s="85"/>
      <c r="S9" s="85"/>
      <c r="T9" s="85"/>
      <c r="U9" s="85"/>
      <c r="V9" s="85"/>
      <c r="W9" s="85"/>
      <c r="X9" s="85"/>
      <c r="Y9" s="85"/>
      <c r="Z9" s="86"/>
    </row>
    <row r="10" spans="1:27" ht="30" customHeight="1" x14ac:dyDescent="0.15">
      <c r="A10" s="76"/>
      <c r="B10" s="76"/>
    </row>
    <row r="11" spans="1:27" ht="15.75" hidden="1" customHeight="1" x14ac:dyDescent="0.15">
      <c r="A11" s="76"/>
      <c r="B11" s="76"/>
    </row>
    <row r="12" spans="1:27" ht="15.75" hidden="1" customHeight="1" x14ac:dyDescent="0.15">
      <c r="A12" s="76"/>
      <c r="B12" s="76"/>
    </row>
    <row r="13" spans="1:27" ht="20.100000000000001" customHeight="1" x14ac:dyDescent="0.15">
      <c r="A13" s="76"/>
      <c r="B13" s="76"/>
      <c r="C13" s="87" t="s">
        <v>17</v>
      </c>
      <c r="D13" s="88"/>
      <c r="E13" s="88"/>
      <c r="F13" s="88"/>
      <c r="G13" s="88"/>
      <c r="H13" s="89"/>
    </row>
    <row r="14" spans="1:27" ht="15" customHeight="1" x14ac:dyDescent="0.15">
      <c r="A14" s="76"/>
      <c r="B14" s="76"/>
      <c r="C14" s="90"/>
      <c r="D14" s="91"/>
      <c r="E14" s="91"/>
      <c r="F14" s="91"/>
      <c r="G14" s="91"/>
      <c r="H14" s="91"/>
      <c r="I14" s="92"/>
      <c r="J14" s="92"/>
      <c r="K14" s="92"/>
      <c r="L14" s="92"/>
      <c r="M14" s="92"/>
      <c r="N14" s="92"/>
      <c r="O14" s="92"/>
      <c r="P14" s="92"/>
      <c r="Q14" s="92"/>
      <c r="R14" s="92"/>
      <c r="S14" s="92"/>
      <c r="T14" s="92"/>
      <c r="U14" s="92"/>
      <c r="V14" s="92"/>
      <c r="W14" s="92"/>
      <c r="X14" s="92"/>
      <c r="Y14" s="92"/>
      <c r="Z14" s="93"/>
    </row>
    <row r="15" spans="1:27" ht="15.75" hidden="1" customHeight="1" x14ac:dyDescent="0.15">
      <c r="A15" s="76"/>
      <c r="B15" s="76"/>
      <c r="C15" s="94"/>
      <c r="D15" s="95"/>
      <c r="E15" s="96"/>
      <c r="F15" s="96"/>
      <c r="G15" s="96"/>
      <c r="H15" s="96"/>
      <c r="I15" s="97"/>
      <c r="J15" s="98"/>
      <c r="K15" s="98"/>
      <c r="L15" s="98"/>
      <c r="M15" s="98"/>
      <c r="N15" s="98"/>
      <c r="O15" s="98"/>
      <c r="P15" s="98"/>
      <c r="Q15" s="98"/>
      <c r="R15" s="98"/>
      <c r="S15" s="98"/>
      <c r="T15" s="98"/>
      <c r="U15" s="98"/>
      <c r="V15" s="98"/>
      <c r="W15" s="98"/>
      <c r="X15" s="98"/>
      <c r="Y15" s="98"/>
      <c r="Z15" s="99"/>
    </row>
    <row r="16" spans="1:27" ht="15.75" hidden="1" customHeight="1" x14ac:dyDescent="0.15">
      <c r="A16" s="76"/>
      <c r="B16" s="76"/>
      <c r="C16" s="94"/>
      <c r="D16" s="95"/>
      <c r="E16" s="100"/>
      <c r="F16" s="100"/>
      <c r="G16" s="100"/>
      <c r="H16" s="100"/>
      <c r="I16" s="97"/>
      <c r="J16" s="101"/>
      <c r="K16" s="101"/>
      <c r="L16" s="101"/>
      <c r="M16" s="101"/>
      <c r="N16" s="101"/>
      <c r="O16" s="101"/>
      <c r="P16" s="101"/>
      <c r="Q16" s="101"/>
      <c r="R16" s="101"/>
      <c r="S16" s="101"/>
      <c r="T16" s="101"/>
      <c r="U16" s="101"/>
      <c r="V16" s="101"/>
      <c r="W16" s="101"/>
      <c r="X16" s="101"/>
      <c r="Y16" s="101"/>
      <c r="Z16" s="99"/>
    </row>
    <row r="17" spans="1:26" ht="15.75" hidden="1" customHeight="1" x14ac:dyDescent="0.15">
      <c r="A17" s="76"/>
      <c r="B17" s="76"/>
      <c r="C17" s="94"/>
      <c r="D17" s="95"/>
      <c r="E17" s="100"/>
      <c r="F17" s="100"/>
      <c r="G17" s="100"/>
      <c r="H17" s="100"/>
      <c r="I17" s="97"/>
      <c r="J17" s="101"/>
      <c r="K17" s="101"/>
      <c r="L17" s="101"/>
      <c r="M17" s="101"/>
      <c r="N17" s="101"/>
      <c r="O17" s="101"/>
      <c r="P17" s="101"/>
      <c r="Q17" s="101"/>
      <c r="R17" s="101"/>
      <c r="S17" s="101"/>
      <c r="T17" s="101"/>
      <c r="U17" s="101"/>
      <c r="V17" s="101"/>
      <c r="W17" s="101"/>
      <c r="X17" s="101"/>
      <c r="Y17" s="101"/>
      <c r="Z17" s="99"/>
    </row>
    <row r="18" spans="1:26" ht="15.75" hidden="1" customHeight="1" x14ac:dyDescent="0.15">
      <c r="A18" s="76"/>
      <c r="B18" s="76"/>
      <c r="C18" s="94"/>
      <c r="D18" s="95"/>
      <c r="E18" s="100"/>
      <c r="F18" s="100"/>
      <c r="G18" s="100"/>
      <c r="H18" s="100"/>
      <c r="I18" s="97"/>
      <c r="J18" s="101"/>
      <c r="K18" s="101"/>
      <c r="L18" s="101"/>
      <c r="M18" s="101"/>
      <c r="N18" s="101"/>
      <c r="O18" s="101"/>
      <c r="P18" s="101"/>
      <c r="Q18" s="101"/>
      <c r="R18" s="101"/>
      <c r="S18" s="101"/>
      <c r="T18" s="101"/>
      <c r="U18" s="101"/>
      <c r="V18" s="101"/>
      <c r="W18" s="101"/>
      <c r="X18" s="101"/>
      <c r="Y18" s="101"/>
      <c r="Z18" s="99"/>
    </row>
    <row r="19" spans="1:26" ht="15.75" hidden="1" customHeight="1" x14ac:dyDescent="0.15">
      <c r="A19" s="76"/>
      <c r="B19" s="76"/>
      <c r="C19" s="94"/>
      <c r="D19" s="95"/>
      <c r="E19" s="100"/>
      <c r="F19" s="100"/>
      <c r="G19" s="100"/>
      <c r="H19" s="100"/>
      <c r="I19" s="97"/>
      <c r="J19" s="101"/>
      <c r="K19" s="101"/>
      <c r="L19" s="101"/>
      <c r="M19" s="101"/>
      <c r="N19" s="101"/>
      <c r="O19" s="101"/>
      <c r="P19" s="101"/>
      <c r="Q19" s="101"/>
      <c r="R19" s="101"/>
      <c r="S19" s="101"/>
      <c r="T19" s="101"/>
      <c r="U19" s="101"/>
      <c r="V19" s="101"/>
      <c r="W19" s="101"/>
      <c r="X19" s="101"/>
      <c r="Y19" s="101"/>
      <c r="Z19" s="99"/>
    </row>
    <row r="20" spans="1:26" ht="20.100000000000001" customHeight="1" x14ac:dyDescent="0.15">
      <c r="A20" s="76">
        <f>IFERROR(IF(TRIM($I20)="",1001,0),3)</f>
        <v>1001</v>
      </c>
      <c r="B20" s="76"/>
      <c r="C20" s="94"/>
      <c r="D20" s="95">
        <v>1</v>
      </c>
      <c r="E20" s="71" t="s">
        <v>18</v>
      </c>
      <c r="I20" s="31"/>
      <c r="J20" s="32"/>
      <c r="K20" s="32"/>
      <c r="L20" s="32"/>
      <c r="M20" s="32"/>
      <c r="N20" s="100"/>
      <c r="O20" s="100"/>
      <c r="P20" s="100"/>
      <c r="Q20" s="100"/>
      <c r="R20" s="100"/>
      <c r="S20" s="100"/>
      <c r="T20" s="100"/>
      <c r="U20" s="100"/>
      <c r="V20" s="100"/>
      <c r="W20" s="100"/>
      <c r="X20" s="100"/>
      <c r="Y20" s="100"/>
      <c r="Z20" s="99"/>
    </row>
    <row r="21" spans="1:26" ht="20.100000000000001" customHeight="1" x14ac:dyDescent="0.15">
      <c r="A21" s="76"/>
      <c r="B21" s="76"/>
      <c r="C21" s="94"/>
      <c r="D21" s="95"/>
      <c r="E21" s="100"/>
      <c r="F21" s="100"/>
      <c r="G21" s="100"/>
      <c r="H21" s="100"/>
      <c r="I21" s="97"/>
      <c r="J21" s="102" t="s">
        <v>65</v>
      </c>
      <c r="K21" s="101"/>
      <c r="L21" s="101"/>
      <c r="M21" s="101"/>
      <c r="N21" s="101"/>
      <c r="O21" s="101"/>
      <c r="P21" s="101"/>
      <c r="Q21" s="101"/>
      <c r="R21" s="101"/>
      <c r="S21" s="101"/>
      <c r="T21" s="101"/>
      <c r="U21" s="101"/>
      <c r="V21" s="101"/>
      <c r="W21" s="101"/>
      <c r="X21" s="101"/>
      <c r="Y21" s="101"/>
      <c r="Z21" s="99"/>
    </row>
    <row r="22" spans="1:26" ht="20.100000000000001" customHeight="1" x14ac:dyDescent="0.15">
      <c r="A22" s="76">
        <f>IFERROR(IF(AND(TRIM($I22)&lt;&gt;"", OR(ISERROR(FIND("@"&amp;LEFT($I22,3)&amp;"@", 都道府県3))=FALSE, ISERROR(FIND("@"&amp;LEFT($I22,4)&amp;"@",都道府県4))=FALSE))=FALSE,1001,0),3)</f>
        <v>1001</v>
      </c>
      <c r="B22" s="76"/>
      <c r="C22" s="94"/>
      <c r="D22" s="95">
        <v>2</v>
      </c>
      <c r="E22" s="71" t="s">
        <v>19</v>
      </c>
      <c r="I22" s="33"/>
      <c r="J22" s="33"/>
      <c r="K22" s="33"/>
      <c r="L22" s="33"/>
      <c r="M22" s="33"/>
      <c r="N22" s="33"/>
      <c r="O22" s="33"/>
      <c r="P22" s="33"/>
      <c r="Q22" s="34"/>
      <c r="R22" s="33"/>
      <c r="S22" s="33"/>
      <c r="T22" s="33"/>
      <c r="U22" s="33"/>
      <c r="V22" s="33"/>
      <c r="W22" s="33"/>
      <c r="X22" s="33"/>
      <c r="Y22" s="33"/>
      <c r="Z22" s="99"/>
    </row>
    <row r="23" spans="1:26" ht="20.100000000000001" customHeight="1" x14ac:dyDescent="0.15">
      <c r="A23" s="76"/>
      <c r="B23" s="76"/>
      <c r="C23" s="94"/>
      <c r="D23" s="95"/>
      <c r="E23" s="100"/>
      <c r="F23" s="100"/>
      <c r="G23" s="100"/>
      <c r="H23" s="100"/>
      <c r="I23" s="97"/>
      <c r="J23" s="102" t="s">
        <v>20</v>
      </c>
      <c r="K23" s="101"/>
      <c r="L23" s="101"/>
      <c r="M23" s="101"/>
      <c r="N23" s="101"/>
      <c r="O23" s="101"/>
      <c r="P23" s="101"/>
      <c r="Q23" s="101"/>
      <c r="R23" s="101"/>
      <c r="S23" s="101"/>
      <c r="T23" s="101"/>
      <c r="U23" s="101"/>
      <c r="V23" s="101"/>
      <c r="W23" s="101"/>
      <c r="X23" s="101"/>
      <c r="Y23" s="101"/>
      <c r="Z23" s="99"/>
    </row>
    <row r="24" spans="1:26" ht="20.100000000000001" customHeight="1" x14ac:dyDescent="0.15">
      <c r="A24" s="76">
        <f>IFERROR(IF(TRIM($I24)="",1001,0),3)</f>
        <v>1001</v>
      </c>
      <c r="B24" s="76"/>
      <c r="C24" s="94"/>
      <c r="D24" s="95">
        <v>3</v>
      </c>
      <c r="E24" s="71" t="s">
        <v>21</v>
      </c>
      <c r="I24" s="28"/>
      <c r="J24" s="28"/>
      <c r="K24" s="28"/>
      <c r="L24" s="28"/>
      <c r="M24" s="28"/>
      <c r="N24" s="28"/>
      <c r="O24" s="28"/>
      <c r="P24" s="28"/>
      <c r="Q24" s="29"/>
      <c r="R24" s="28"/>
      <c r="S24" s="28"/>
      <c r="T24" s="28"/>
      <c r="U24" s="28"/>
      <c r="V24" s="28"/>
      <c r="W24" s="28"/>
      <c r="X24" s="28"/>
      <c r="Y24" s="28"/>
      <c r="Z24" s="99"/>
    </row>
    <row r="25" spans="1:26" ht="20.100000000000001" customHeight="1" x14ac:dyDescent="0.15">
      <c r="A25" s="76"/>
      <c r="B25" s="76"/>
      <c r="C25" s="103"/>
      <c r="D25" s="100"/>
      <c r="E25" s="100"/>
      <c r="F25" s="100"/>
      <c r="G25" s="100"/>
      <c r="H25" s="100"/>
      <c r="I25" s="97"/>
      <c r="J25" s="102" t="s">
        <v>61</v>
      </c>
      <c r="K25" s="101"/>
      <c r="L25" s="101"/>
      <c r="M25" s="101"/>
      <c r="N25" s="101"/>
      <c r="O25" s="101"/>
      <c r="P25" s="101"/>
      <c r="Q25" s="101"/>
      <c r="R25" s="101"/>
      <c r="S25" s="101"/>
      <c r="T25" s="101"/>
      <c r="U25" s="101"/>
      <c r="V25" s="101"/>
      <c r="W25" s="101"/>
      <c r="X25" s="101"/>
      <c r="Y25" s="101"/>
      <c r="Z25" s="99"/>
    </row>
    <row r="26" spans="1:26" ht="20.100000000000001" customHeight="1" x14ac:dyDescent="0.15">
      <c r="A26" s="76">
        <f>IFERROR(IF(TRIM($I26)="",1001,0),3)</f>
        <v>1001</v>
      </c>
      <c r="B26" s="76"/>
      <c r="C26" s="94"/>
      <c r="D26" s="95">
        <v>4</v>
      </c>
      <c r="E26" s="71" t="s">
        <v>22</v>
      </c>
      <c r="I26" s="28"/>
      <c r="J26" s="28"/>
      <c r="K26" s="28"/>
      <c r="L26" s="28"/>
      <c r="M26" s="28"/>
      <c r="N26" s="28"/>
      <c r="O26" s="28"/>
      <c r="P26" s="28"/>
      <c r="Q26" s="29"/>
      <c r="R26" s="28"/>
      <c r="S26" s="28"/>
      <c r="T26" s="28"/>
      <c r="U26" s="28"/>
      <c r="V26" s="28"/>
      <c r="W26" s="28"/>
      <c r="X26" s="28"/>
      <c r="Y26" s="28"/>
      <c r="Z26" s="99"/>
    </row>
    <row r="27" spans="1:26" ht="20.100000000000001" customHeight="1" x14ac:dyDescent="0.15">
      <c r="A27" s="76"/>
      <c r="B27" s="76"/>
      <c r="C27" s="103"/>
      <c r="D27" s="100"/>
      <c r="E27" s="100"/>
      <c r="F27" s="100"/>
      <c r="G27" s="100"/>
      <c r="H27" s="100"/>
      <c r="I27" s="97"/>
      <c r="J27" s="102" t="s">
        <v>62</v>
      </c>
      <c r="K27" s="101"/>
      <c r="L27" s="101"/>
      <c r="M27" s="101"/>
      <c r="N27" s="101"/>
      <c r="O27" s="101"/>
      <c r="P27" s="101"/>
      <c r="Q27" s="104"/>
      <c r="R27" s="101"/>
      <c r="S27" s="101"/>
      <c r="T27" s="101"/>
      <c r="U27" s="101"/>
      <c r="V27" s="101"/>
      <c r="W27" s="101"/>
      <c r="X27" s="101"/>
      <c r="Y27" s="101"/>
      <c r="Z27" s="105"/>
    </row>
    <row r="28" spans="1:26" ht="20.100000000000001" customHeight="1" x14ac:dyDescent="0.15">
      <c r="A28" s="76">
        <f>IFERROR(IF(TRIM($I28)="",1001,0),3)</f>
        <v>1001</v>
      </c>
      <c r="B28" s="76"/>
      <c r="C28" s="94"/>
      <c r="D28" s="95">
        <v>5</v>
      </c>
      <c r="E28" s="71" t="s">
        <v>23</v>
      </c>
      <c r="I28" s="28"/>
      <c r="J28" s="28"/>
      <c r="K28" s="28"/>
      <c r="L28" s="28"/>
      <c r="M28" s="28"/>
      <c r="N28" s="28"/>
      <c r="O28" s="28"/>
      <c r="P28" s="28"/>
      <c r="Q28" s="28"/>
      <c r="R28" s="28"/>
      <c r="S28" s="28"/>
      <c r="T28" s="28"/>
      <c r="U28" s="28"/>
      <c r="V28" s="28"/>
      <c r="W28" s="28"/>
      <c r="X28" s="28"/>
      <c r="Y28" s="28"/>
      <c r="Z28" s="99"/>
    </row>
    <row r="29" spans="1:26" ht="20.100000000000001" customHeight="1" x14ac:dyDescent="0.15">
      <c r="A29" s="76"/>
      <c r="B29" s="76"/>
      <c r="C29" s="103"/>
      <c r="D29" s="100"/>
      <c r="E29" s="100"/>
      <c r="F29" s="100"/>
      <c r="G29" s="100"/>
      <c r="H29" s="100"/>
      <c r="I29" s="97"/>
      <c r="J29" s="102" t="s">
        <v>24</v>
      </c>
      <c r="K29" s="101"/>
      <c r="L29" s="101"/>
      <c r="M29" s="101"/>
      <c r="N29" s="101"/>
      <c r="O29" s="101"/>
      <c r="P29" s="101"/>
      <c r="Q29" s="101"/>
      <c r="R29" s="101"/>
      <c r="S29" s="101"/>
      <c r="T29" s="101"/>
      <c r="U29" s="101"/>
      <c r="V29" s="101"/>
      <c r="W29" s="101"/>
      <c r="X29" s="101"/>
      <c r="Y29" s="101"/>
      <c r="Z29" s="105"/>
    </row>
    <row r="30" spans="1:26" ht="20.100000000000001" customHeight="1" x14ac:dyDescent="0.15">
      <c r="A30" s="76">
        <f>IFERROR(IF(OR(TRIM($I30)="", NOT(OR(IFERROR(SEARCH(" ",$I30),0)&gt;0, IFERROR(SEARCH("　",$I30),0)&gt;0))),1001,0),3)</f>
        <v>1001</v>
      </c>
      <c r="B30" s="76"/>
      <c r="C30" s="94"/>
      <c r="D30" s="95">
        <v>6</v>
      </c>
      <c r="E30" s="71" t="s">
        <v>25</v>
      </c>
      <c r="I30" s="28"/>
      <c r="J30" s="28"/>
      <c r="K30" s="28"/>
      <c r="L30" s="28"/>
      <c r="M30" s="28"/>
      <c r="N30" s="28"/>
      <c r="O30" s="28"/>
      <c r="P30" s="28"/>
      <c r="Q30" s="28"/>
      <c r="R30" s="28"/>
      <c r="S30" s="28"/>
      <c r="T30" s="28"/>
      <c r="U30" s="28"/>
      <c r="V30" s="28"/>
      <c r="W30" s="28"/>
      <c r="X30" s="28"/>
      <c r="Y30" s="28"/>
      <c r="Z30" s="99"/>
    </row>
    <row r="31" spans="1:26" ht="20.100000000000001" customHeight="1" x14ac:dyDescent="0.15">
      <c r="A31" s="76"/>
      <c r="B31" s="76"/>
      <c r="C31" s="103"/>
      <c r="D31" s="100"/>
      <c r="E31" s="100"/>
      <c r="F31" s="100"/>
      <c r="G31" s="100"/>
      <c r="H31" s="100"/>
      <c r="I31" s="106"/>
      <c r="J31" s="102" t="s">
        <v>26</v>
      </c>
      <c r="K31" s="102"/>
      <c r="L31" s="102"/>
      <c r="M31" s="102"/>
      <c r="N31" s="102"/>
      <c r="O31" s="102"/>
      <c r="P31" s="102"/>
      <c r="Q31" s="102"/>
      <c r="R31" s="102"/>
      <c r="S31" s="102"/>
      <c r="T31" s="102"/>
      <c r="U31" s="102"/>
      <c r="V31" s="102"/>
      <c r="W31" s="102"/>
      <c r="X31" s="102"/>
      <c r="Y31" s="102"/>
      <c r="Z31" s="105"/>
    </row>
    <row r="32" spans="1:26" ht="20.100000000000001" customHeight="1" x14ac:dyDescent="0.15">
      <c r="A32" s="76">
        <f>IFERROR(IF(OR(TRIM($I32)="", NOT(OR(IFERROR(SEARCH(" ",$I32),0)&gt;0, IFERROR(SEARCH("　",$I32),0)&gt;0))),1001,0),3)</f>
        <v>1001</v>
      </c>
      <c r="B32" s="76"/>
      <c r="C32" s="94"/>
      <c r="D32" s="95">
        <v>7</v>
      </c>
      <c r="E32" s="71" t="s">
        <v>27</v>
      </c>
      <c r="I32" s="28"/>
      <c r="J32" s="28"/>
      <c r="K32" s="28"/>
      <c r="L32" s="28"/>
      <c r="M32" s="28"/>
      <c r="N32" s="28"/>
      <c r="O32" s="28"/>
      <c r="P32" s="28"/>
      <c r="Q32" s="28"/>
      <c r="R32" s="28"/>
      <c r="S32" s="28"/>
      <c r="T32" s="28"/>
      <c r="U32" s="28"/>
      <c r="V32" s="28"/>
      <c r="W32" s="28"/>
      <c r="X32" s="28"/>
      <c r="Y32" s="28"/>
      <c r="Z32" s="99"/>
    </row>
    <row r="33" spans="1:27" ht="20.100000000000001" customHeight="1" x14ac:dyDescent="0.15">
      <c r="A33" s="76"/>
      <c r="B33" s="76"/>
      <c r="C33" s="103"/>
      <c r="D33" s="100"/>
      <c r="E33" s="100"/>
      <c r="F33" s="100"/>
      <c r="G33" s="100"/>
      <c r="H33" s="100"/>
      <c r="I33" s="106"/>
      <c r="J33" s="102" t="s">
        <v>28</v>
      </c>
      <c r="K33" s="102"/>
      <c r="L33" s="102"/>
      <c r="M33" s="102"/>
      <c r="N33" s="102"/>
      <c r="O33" s="102"/>
      <c r="P33" s="102"/>
      <c r="Q33" s="102"/>
      <c r="R33" s="102"/>
      <c r="S33" s="102"/>
      <c r="T33" s="102"/>
      <c r="U33" s="102"/>
      <c r="V33" s="102"/>
      <c r="W33" s="102"/>
      <c r="X33" s="102"/>
      <c r="Y33" s="102"/>
      <c r="Z33" s="99"/>
    </row>
    <row r="34" spans="1:27" ht="20.100000000000001" customHeight="1" x14ac:dyDescent="0.15">
      <c r="A34" s="76">
        <f>IFERROR(IF(NOT(AND(TRIM($I34)&lt;&gt;"",ISNUMBER(VALUE(SUBSTITUTE($I34,"-",""))), IFERROR(SEARCH("-",$I34),0)&gt;0)),1001,0),3)</f>
        <v>1001</v>
      </c>
      <c r="B34" s="76"/>
      <c r="C34" s="94"/>
      <c r="D34" s="95">
        <v>8</v>
      </c>
      <c r="E34" s="71" t="s">
        <v>29</v>
      </c>
      <c r="I34" s="28"/>
      <c r="J34" s="28"/>
      <c r="K34" s="28"/>
      <c r="L34" s="28"/>
      <c r="M34" s="28"/>
      <c r="O34" s="107" t="s">
        <v>30</v>
      </c>
      <c r="P34" s="1"/>
      <c r="Q34" s="71" t="s">
        <v>31</v>
      </c>
      <c r="Y34" s="101"/>
      <c r="Z34" s="99"/>
    </row>
    <row r="35" spans="1:27" ht="20.100000000000001" customHeight="1" x14ac:dyDescent="0.15">
      <c r="A35" s="76"/>
      <c r="B35" s="76"/>
      <c r="C35" s="103"/>
      <c r="D35" s="100"/>
      <c r="E35" s="100"/>
      <c r="F35" s="100"/>
      <c r="G35" s="100"/>
      <c r="H35" s="100"/>
      <c r="I35" s="97"/>
      <c r="J35" s="102" t="s">
        <v>32</v>
      </c>
      <c r="K35" s="101"/>
      <c r="L35" s="101"/>
      <c r="M35" s="101"/>
      <c r="N35" s="101"/>
      <c r="O35" s="101"/>
      <c r="P35" s="101"/>
      <c r="Q35" s="101"/>
      <c r="R35" s="101"/>
      <c r="S35" s="101"/>
      <c r="T35" s="101"/>
      <c r="U35" s="101"/>
      <c r="V35" s="101"/>
      <c r="W35" s="101"/>
      <c r="X35" s="101"/>
      <c r="Y35" s="101"/>
      <c r="Z35" s="99"/>
    </row>
    <row r="36" spans="1:27" ht="20.100000000000001" customHeight="1" x14ac:dyDescent="0.15">
      <c r="A36" s="76">
        <f>IFERROR(IF(NOT(OR($I36="0", AND(TRIM($I36)&lt;&gt;"",ISNUMBER(VALUE(SUBSTITUTE($I36,"-",""))),IFERROR(SEARCH("-",$I36),0)&gt;0))),1001,0),3)</f>
        <v>1001</v>
      </c>
      <c r="B36" s="76"/>
      <c r="C36" s="94"/>
      <c r="D36" s="95">
        <v>9</v>
      </c>
      <c r="E36" s="71" t="s">
        <v>33</v>
      </c>
      <c r="I36" s="28"/>
      <c r="J36" s="28"/>
      <c r="K36" s="28"/>
      <c r="L36" s="28"/>
      <c r="M36" s="28"/>
      <c r="N36" s="101"/>
      <c r="O36" s="101"/>
      <c r="P36" s="101"/>
      <c r="Q36" s="101"/>
      <c r="R36" s="101"/>
      <c r="S36" s="101"/>
      <c r="T36" s="101"/>
      <c r="U36" s="101"/>
      <c r="V36" s="101"/>
      <c r="W36" s="101"/>
      <c r="X36" s="101"/>
      <c r="Y36" s="101"/>
      <c r="Z36" s="99"/>
    </row>
    <row r="37" spans="1:27" ht="20.100000000000001" customHeight="1" x14ac:dyDescent="0.15">
      <c r="A37" s="76"/>
      <c r="B37" s="76"/>
      <c r="C37" s="103"/>
      <c r="D37" s="100"/>
      <c r="E37" s="100"/>
      <c r="F37" s="100"/>
      <c r="G37" s="100"/>
      <c r="H37" s="100"/>
      <c r="I37" s="97"/>
      <c r="J37" s="102" t="s">
        <v>218</v>
      </c>
      <c r="K37" s="101"/>
      <c r="L37" s="101"/>
      <c r="M37" s="101"/>
      <c r="N37" s="101"/>
      <c r="O37" s="101"/>
      <c r="P37" s="101"/>
      <c r="Q37" s="101"/>
      <c r="R37" s="101"/>
      <c r="S37" s="101"/>
      <c r="T37" s="101"/>
      <c r="U37" s="101"/>
      <c r="V37" s="101"/>
      <c r="W37" s="101"/>
      <c r="X37" s="101"/>
      <c r="Y37" s="101"/>
      <c r="Z37" s="99"/>
    </row>
    <row r="38" spans="1:27" ht="20.100000000000001" customHeight="1" x14ac:dyDescent="0.15">
      <c r="A38" s="76">
        <f>IFERROR(IF(AND(TRIM($I38)&lt;&gt;"", NOT(IFERROR(SEARCH("@",$I38),0)&gt;0)),1001,0),3)</f>
        <v>0</v>
      </c>
      <c r="B38" s="76"/>
      <c r="C38" s="103"/>
      <c r="D38" s="95">
        <v>10</v>
      </c>
      <c r="E38" s="71" t="s">
        <v>34</v>
      </c>
      <c r="I38" s="28"/>
      <c r="J38" s="28"/>
      <c r="K38" s="28"/>
      <c r="L38" s="28"/>
      <c r="M38" s="28"/>
      <c r="N38" s="28"/>
      <c r="O38" s="28"/>
      <c r="P38" s="28"/>
      <c r="Q38" s="30"/>
      <c r="R38" s="28"/>
      <c r="S38" s="28"/>
      <c r="T38" s="28"/>
      <c r="U38" s="28"/>
      <c r="V38" s="28"/>
      <c r="W38" s="28"/>
      <c r="X38" s="28"/>
      <c r="Y38" s="28"/>
      <c r="Z38" s="99"/>
    </row>
    <row r="39" spans="1:27" ht="20.100000000000001" customHeight="1" x14ac:dyDescent="0.15">
      <c r="A39" s="76"/>
      <c r="B39" s="76"/>
      <c r="C39" s="103"/>
      <c r="D39" s="95"/>
      <c r="I39" s="97"/>
      <c r="J39" s="108" t="s">
        <v>63</v>
      </c>
      <c r="K39" s="109"/>
      <c r="L39" s="102"/>
      <c r="M39" s="102"/>
      <c r="N39" s="102"/>
      <c r="O39" s="102"/>
      <c r="P39" s="102"/>
      <c r="Q39" s="110"/>
      <c r="R39" s="102"/>
      <c r="S39" s="102"/>
      <c r="T39" s="102"/>
      <c r="U39" s="102"/>
      <c r="V39" s="102"/>
      <c r="W39" s="102"/>
      <c r="X39" s="102"/>
      <c r="Y39" s="102"/>
      <c r="Z39" s="100"/>
      <c r="AA39" s="111"/>
    </row>
    <row r="40" spans="1:27" ht="20.100000000000001" customHeight="1" x14ac:dyDescent="0.15">
      <c r="A40" s="76">
        <f>IFERROR(IF(AND($I40&lt;&gt;"一致する", $I40&lt;&gt;"一致しない"),1001,0),3)</f>
        <v>0</v>
      </c>
      <c r="B40" s="76"/>
      <c r="C40" s="94"/>
      <c r="D40" s="95">
        <v>11</v>
      </c>
      <c r="E40" s="71" t="s">
        <v>35</v>
      </c>
      <c r="I40" s="28" t="s">
        <v>36</v>
      </c>
      <c r="J40" s="28"/>
      <c r="K40" s="28"/>
      <c r="L40" s="28"/>
      <c r="M40" s="28"/>
      <c r="N40" s="100"/>
      <c r="O40" s="100"/>
      <c r="P40" s="100"/>
      <c r="Q40" s="100"/>
      <c r="R40" s="100"/>
      <c r="S40" s="100"/>
      <c r="T40" s="100"/>
      <c r="U40" s="100"/>
      <c r="V40" s="100"/>
      <c r="W40" s="100"/>
      <c r="X40" s="100"/>
      <c r="Y40" s="100"/>
      <c r="Z40" s="99"/>
      <c r="AA40" s="100"/>
    </row>
    <row r="41" spans="1:27" ht="20.100000000000001" customHeight="1" x14ac:dyDescent="0.15">
      <c r="A41" s="76"/>
      <c r="B41" s="76"/>
      <c r="C41" s="103"/>
      <c r="D41" s="100"/>
      <c r="E41" s="100"/>
      <c r="F41" s="100"/>
      <c r="G41" s="100"/>
      <c r="H41" s="100"/>
      <c r="I41" s="106"/>
      <c r="J41" s="112" t="s">
        <v>58</v>
      </c>
      <c r="K41" s="102"/>
      <c r="L41" s="102"/>
      <c r="M41" s="102"/>
      <c r="N41" s="102"/>
      <c r="O41" s="102"/>
      <c r="P41" s="102"/>
      <c r="Q41" s="102"/>
      <c r="R41" s="102"/>
      <c r="S41" s="102"/>
      <c r="T41" s="102"/>
      <c r="U41" s="102"/>
      <c r="V41" s="102"/>
      <c r="W41" s="102"/>
      <c r="X41" s="102"/>
      <c r="Y41" s="102"/>
      <c r="Z41" s="113"/>
      <c r="AA41" s="100"/>
    </row>
    <row r="42" spans="1:27" ht="20.100000000000001" customHeight="1" x14ac:dyDescent="0.15">
      <c r="A42" s="76"/>
      <c r="B42" s="76"/>
      <c r="C42" s="114"/>
      <c r="D42" s="115"/>
      <c r="E42" s="115"/>
      <c r="F42" s="115"/>
      <c r="G42" s="115"/>
      <c r="H42" s="115"/>
      <c r="I42" s="116"/>
      <c r="J42" s="116"/>
      <c r="K42" s="117"/>
      <c r="L42" s="116"/>
      <c r="M42" s="116"/>
      <c r="N42" s="116"/>
      <c r="O42" s="116"/>
      <c r="P42" s="116"/>
      <c r="Q42" s="116"/>
      <c r="R42" s="116"/>
      <c r="S42" s="116"/>
      <c r="T42" s="116"/>
      <c r="U42" s="116"/>
      <c r="V42" s="116"/>
      <c r="W42" s="116"/>
      <c r="X42" s="116"/>
      <c r="Y42" s="116"/>
      <c r="Z42" s="118"/>
    </row>
    <row r="43" spans="1:27" ht="15" customHeight="1" x14ac:dyDescent="0.15">
      <c r="A43" s="76"/>
      <c r="B43" s="76"/>
      <c r="C43" s="100"/>
      <c r="D43" s="100"/>
      <c r="E43" s="100"/>
      <c r="F43" s="100"/>
      <c r="G43" s="100"/>
      <c r="H43" s="100"/>
      <c r="I43" s="119"/>
      <c r="J43" s="120"/>
      <c r="K43" s="120"/>
      <c r="L43" s="120"/>
      <c r="M43" s="120"/>
      <c r="N43" s="120"/>
      <c r="O43" s="120"/>
      <c r="P43" s="120"/>
      <c r="Q43" s="120"/>
      <c r="R43" s="120"/>
      <c r="S43" s="120"/>
      <c r="T43" s="120"/>
      <c r="U43" s="120"/>
      <c r="V43" s="120"/>
      <c r="W43" s="120"/>
      <c r="X43" s="120"/>
      <c r="Y43" s="120"/>
      <c r="Z43" s="100"/>
    </row>
    <row r="44" spans="1:27" ht="15.75" hidden="1" customHeight="1" x14ac:dyDescent="0.15">
      <c r="A44" s="76"/>
      <c r="B44" s="76"/>
      <c r="C44" s="100"/>
      <c r="D44" s="100"/>
      <c r="E44" s="100"/>
      <c r="F44" s="100"/>
      <c r="G44" s="100"/>
      <c r="H44" s="100"/>
      <c r="I44" s="120"/>
      <c r="J44" s="100"/>
      <c r="K44" s="100"/>
      <c r="L44" s="100"/>
      <c r="M44" s="100"/>
      <c r="N44" s="100"/>
      <c r="O44" s="100"/>
      <c r="P44" s="100"/>
      <c r="Q44" s="100"/>
      <c r="R44" s="100"/>
      <c r="S44" s="100"/>
      <c r="T44" s="100"/>
      <c r="U44" s="100"/>
      <c r="V44" s="100"/>
      <c r="W44" s="100"/>
      <c r="X44" s="100"/>
      <c r="Y44" s="100"/>
      <c r="Z44" s="100"/>
    </row>
    <row r="45" spans="1:27" ht="15.75" hidden="1" customHeight="1" x14ac:dyDescent="0.15">
      <c r="A45" s="76"/>
      <c r="B45" s="76"/>
      <c r="C45" s="100"/>
      <c r="D45" s="100"/>
      <c r="E45" s="100"/>
      <c r="F45" s="100"/>
      <c r="G45" s="100"/>
      <c r="H45" s="100"/>
      <c r="I45" s="120"/>
      <c r="J45" s="100"/>
      <c r="K45" s="100"/>
      <c r="L45" s="100"/>
      <c r="M45" s="100"/>
      <c r="N45" s="100"/>
      <c r="O45" s="100"/>
      <c r="P45" s="100"/>
      <c r="Q45" s="100"/>
      <c r="R45" s="100"/>
      <c r="S45" s="100"/>
      <c r="T45" s="100"/>
      <c r="U45" s="100"/>
      <c r="V45" s="100"/>
      <c r="W45" s="100"/>
      <c r="X45" s="100"/>
      <c r="Y45" s="100"/>
      <c r="Z45" s="100"/>
    </row>
    <row r="46" spans="1:27" ht="15.75" hidden="1" customHeight="1" x14ac:dyDescent="0.15">
      <c r="A46" s="76"/>
      <c r="B46" s="76"/>
      <c r="C46" s="100"/>
      <c r="D46" s="100"/>
      <c r="E46" s="100"/>
      <c r="F46" s="100"/>
      <c r="G46" s="100"/>
      <c r="H46" s="100"/>
      <c r="I46" s="120"/>
      <c r="J46" s="100"/>
      <c r="K46" s="100"/>
      <c r="L46" s="100"/>
      <c r="M46" s="100"/>
      <c r="N46" s="100"/>
      <c r="O46" s="100"/>
      <c r="P46" s="100"/>
      <c r="Q46" s="100"/>
      <c r="R46" s="100"/>
      <c r="S46" s="100"/>
      <c r="T46" s="100"/>
      <c r="U46" s="100"/>
      <c r="V46" s="100"/>
      <c r="W46" s="100"/>
      <c r="X46" s="100"/>
      <c r="Y46" s="100"/>
      <c r="Z46" s="100"/>
    </row>
    <row r="47" spans="1:27" ht="15.75" hidden="1" customHeight="1" x14ac:dyDescent="0.15">
      <c r="A47" s="76"/>
      <c r="B47" s="76"/>
      <c r="C47" s="100"/>
      <c r="D47" s="100"/>
      <c r="E47" s="100"/>
      <c r="F47" s="100"/>
      <c r="G47" s="100"/>
      <c r="H47" s="100"/>
      <c r="I47" s="120"/>
      <c r="J47" s="100"/>
      <c r="K47" s="100"/>
      <c r="L47" s="100"/>
      <c r="M47" s="100"/>
      <c r="N47" s="100"/>
      <c r="O47" s="100"/>
      <c r="P47" s="100"/>
      <c r="Q47" s="100"/>
      <c r="R47" s="100"/>
      <c r="S47" s="100"/>
      <c r="T47" s="100"/>
      <c r="U47" s="100"/>
      <c r="V47" s="100"/>
      <c r="W47" s="100"/>
      <c r="X47" s="100"/>
      <c r="Y47" s="100"/>
      <c r="Z47" s="100"/>
    </row>
    <row r="48" spans="1:27" ht="15.75" hidden="1" customHeight="1" x14ac:dyDescent="0.15">
      <c r="A48" s="76"/>
      <c r="B48" s="76"/>
      <c r="C48" s="100"/>
      <c r="D48" s="100"/>
      <c r="E48" s="100"/>
      <c r="F48" s="100"/>
      <c r="G48" s="100"/>
      <c r="H48" s="100"/>
      <c r="I48" s="120"/>
      <c r="J48" s="100"/>
      <c r="K48" s="100"/>
      <c r="L48" s="100"/>
      <c r="M48" s="100"/>
      <c r="N48" s="100"/>
      <c r="O48" s="100"/>
      <c r="P48" s="100"/>
      <c r="Q48" s="100"/>
      <c r="R48" s="100"/>
      <c r="S48" s="100"/>
      <c r="T48" s="100"/>
      <c r="U48" s="100"/>
      <c r="V48" s="100"/>
      <c r="W48" s="100"/>
      <c r="X48" s="100"/>
      <c r="Y48" s="100"/>
      <c r="Z48" s="100"/>
    </row>
    <row r="49" spans="1:26" ht="15.75" hidden="1" customHeight="1" x14ac:dyDescent="0.15">
      <c r="A49" s="76"/>
      <c r="B49" s="76"/>
      <c r="C49" s="100"/>
      <c r="D49" s="100"/>
      <c r="E49" s="100"/>
      <c r="F49" s="100"/>
      <c r="G49" s="100"/>
      <c r="H49" s="100"/>
      <c r="I49" s="120"/>
      <c r="J49" s="100"/>
      <c r="K49" s="100"/>
      <c r="L49" s="100"/>
      <c r="M49" s="100"/>
      <c r="N49" s="100"/>
      <c r="O49" s="100"/>
      <c r="P49" s="100"/>
      <c r="Q49" s="100"/>
      <c r="R49" s="100"/>
      <c r="S49" s="100"/>
      <c r="T49" s="100"/>
      <c r="U49" s="100"/>
      <c r="V49" s="100"/>
      <c r="W49" s="100"/>
      <c r="X49" s="100"/>
      <c r="Y49" s="100"/>
      <c r="Z49" s="100"/>
    </row>
    <row r="50" spans="1:26" ht="15.75" hidden="1" customHeight="1" x14ac:dyDescent="0.15">
      <c r="A50" s="76"/>
      <c r="B50" s="76"/>
      <c r="C50" s="100"/>
      <c r="D50" s="100"/>
      <c r="E50" s="100"/>
      <c r="F50" s="100"/>
      <c r="G50" s="100"/>
      <c r="H50" s="100"/>
      <c r="I50" s="120"/>
      <c r="J50" s="100"/>
      <c r="K50" s="100"/>
      <c r="L50" s="100"/>
      <c r="M50" s="100"/>
      <c r="N50" s="100"/>
      <c r="O50" s="100"/>
      <c r="P50" s="100"/>
      <c r="Q50" s="100"/>
      <c r="R50" s="100"/>
      <c r="S50" s="100"/>
      <c r="T50" s="100"/>
      <c r="U50" s="100"/>
      <c r="V50" s="100"/>
      <c r="W50" s="100"/>
      <c r="X50" s="100"/>
      <c r="Y50" s="100"/>
      <c r="Z50" s="100"/>
    </row>
    <row r="51" spans="1:26" ht="15.75" hidden="1" customHeight="1" x14ac:dyDescent="0.15">
      <c r="A51" s="76"/>
      <c r="B51" s="76"/>
      <c r="C51" s="100"/>
      <c r="D51" s="100"/>
      <c r="E51" s="100"/>
      <c r="F51" s="100"/>
      <c r="G51" s="100"/>
      <c r="H51" s="100"/>
      <c r="I51" s="120"/>
      <c r="J51" s="100"/>
      <c r="K51" s="100"/>
      <c r="L51" s="100"/>
      <c r="M51" s="100"/>
      <c r="N51" s="100"/>
      <c r="O51" s="100"/>
      <c r="P51" s="100"/>
      <c r="Q51" s="100"/>
      <c r="R51" s="100"/>
      <c r="S51" s="100"/>
      <c r="T51" s="100"/>
      <c r="U51" s="100"/>
      <c r="V51" s="100"/>
      <c r="W51" s="100"/>
      <c r="X51" s="100"/>
      <c r="Y51" s="100"/>
      <c r="Z51" s="100"/>
    </row>
    <row r="52" spans="1:26" ht="15.75" hidden="1" customHeight="1" x14ac:dyDescent="0.15">
      <c r="A52" s="76"/>
      <c r="B52" s="76"/>
      <c r="C52" s="100"/>
      <c r="D52" s="100"/>
      <c r="E52" s="100"/>
      <c r="F52" s="100"/>
      <c r="G52" s="100"/>
      <c r="H52" s="100"/>
      <c r="I52" s="120"/>
      <c r="J52" s="100"/>
      <c r="K52" s="100"/>
      <c r="L52" s="100"/>
      <c r="M52" s="100"/>
      <c r="N52" s="100"/>
      <c r="O52" s="100"/>
      <c r="P52" s="100"/>
      <c r="Q52" s="100"/>
      <c r="R52" s="100"/>
      <c r="S52" s="100"/>
      <c r="T52" s="100"/>
      <c r="U52" s="100"/>
      <c r="V52" s="100"/>
      <c r="W52" s="100"/>
      <c r="X52" s="100"/>
      <c r="Y52" s="100"/>
      <c r="Z52" s="100"/>
    </row>
    <row r="53" spans="1:26" ht="15.75" hidden="1" customHeight="1" x14ac:dyDescent="0.15">
      <c r="A53" s="76"/>
      <c r="B53" s="76"/>
      <c r="C53" s="100"/>
      <c r="D53" s="100"/>
      <c r="E53" s="100"/>
      <c r="F53" s="100"/>
      <c r="G53" s="100"/>
      <c r="H53" s="100"/>
      <c r="I53" s="120"/>
      <c r="J53" s="100"/>
      <c r="K53" s="100"/>
      <c r="L53" s="100"/>
      <c r="M53" s="100"/>
      <c r="N53" s="100"/>
      <c r="O53" s="100"/>
      <c r="P53" s="100"/>
      <c r="Q53" s="100"/>
      <c r="R53" s="100"/>
      <c r="S53" s="100"/>
      <c r="T53" s="100"/>
      <c r="U53" s="100"/>
      <c r="V53" s="100"/>
      <c r="W53" s="100"/>
      <c r="X53" s="100"/>
      <c r="Y53" s="100"/>
      <c r="Z53" s="100"/>
    </row>
    <row r="54" spans="1:26" ht="15.75" hidden="1" customHeight="1" x14ac:dyDescent="0.15">
      <c r="A54" s="76"/>
      <c r="B54" s="76"/>
      <c r="C54" s="100"/>
      <c r="D54" s="100"/>
      <c r="E54" s="100"/>
      <c r="F54" s="100"/>
      <c r="G54" s="100"/>
      <c r="H54" s="100"/>
      <c r="I54" s="120"/>
      <c r="J54" s="100"/>
      <c r="K54" s="100"/>
      <c r="L54" s="100"/>
      <c r="M54" s="100"/>
      <c r="N54" s="100"/>
      <c r="O54" s="100"/>
      <c r="P54" s="100"/>
      <c r="Q54" s="100"/>
      <c r="R54" s="100"/>
      <c r="S54" s="100"/>
      <c r="T54" s="100"/>
      <c r="U54" s="100"/>
      <c r="V54" s="100"/>
      <c r="W54" s="100"/>
      <c r="X54" s="100"/>
      <c r="Y54" s="100"/>
      <c r="Z54" s="100"/>
    </row>
    <row r="55" spans="1:26" ht="15.75" hidden="1" customHeight="1" x14ac:dyDescent="0.15">
      <c r="A55" s="76"/>
      <c r="B55" s="76"/>
      <c r="C55" s="100"/>
      <c r="D55" s="100"/>
      <c r="E55" s="100"/>
      <c r="F55" s="100"/>
      <c r="G55" s="100"/>
      <c r="H55" s="100"/>
      <c r="I55" s="120"/>
      <c r="J55" s="100"/>
      <c r="K55" s="100"/>
      <c r="L55" s="100"/>
      <c r="M55" s="100"/>
      <c r="N55" s="100"/>
      <c r="O55" s="100"/>
      <c r="P55" s="100"/>
      <c r="Q55" s="100"/>
      <c r="R55" s="100"/>
      <c r="S55" s="100"/>
      <c r="T55" s="100"/>
      <c r="U55" s="100"/>
      <c r="V55" s="100"/>
      <c r="W55" s="100"/>
      <c r="X55" s="100"/>
      <c r="Y55" s="100"/>
      <c r="Z55" s="100"/>
    </row>
    <row r="56" spans="1:26" ht="15.75" hidden="1" customHeight="1" x14ac:dyDescent="0.15">
      <c r="A56" s="76"/>
      <c r="B56" s="76"/>
      <c r="C56" s="100"/>
      <c r="D56" s="100"/>
      <c r="E56" s="100"/>
      <c r="F56" s="100"/>
      <c r="G56" s="100"/>
      <c r="H56" s="100"/>
      <c r="I56" s="120"/>
      <c r="J56" s="100"/>
      <c r="K56" s="100"/>
      <c r="L56" s="100"/>
      <c r="M56" s="100"/>
      <c r="N56" s="100"/>
      <c r="O56" s="100"/>
      <c r="P56" s="100"/>
      <c r="Q56" s="100"/>
      <c r="R56" s="100"/>
      <c r="S56" s="100"/>
      <c r="T56" s="100"/>
      <c r="U56" s="100"/>
      <c r="V56" s="100"/>
      <c r="W56" s="100"/>
      <c r="X56" s="100"/>
      <c r="Y56" s="100"/>
      <c r="Z56" s="100"/>
    </row>
    <row r="57" spans="1:26" ht="15.75" hidden="1" customHeight="1" x14ac:dyDescent="0.15">
      <c r="A57" s="76"/>
      <c r="B57" s="76"/>
      <c r="C57" s="100"/>
      <c r="D57" s="100"/>
      <c r="E57" s="100"/>
      <c r="F57" s="100"/>
      <c r="G57" s="100"/>
      <c r="H57" s="100"/>
      <c r="I57" s="120"/>
      <c r="J57" s="100"/>
      <c r="K57" s="100"/>
      <c r="L57" s="100"/>
      <c r="M57" s="100"/>
      <c r="N57" s="100"/>
      <c r="O57" s="100"/>
      <c r="P57" s="100"/>
      <c r="Q57" s="100"/>
      <c r="R57" s="100"/>
      <c r="S57" s="100"/>
      <c r="T57" s="100"/>
      <c r="U57" s="100"/>
      <c r="V57" s="100"/>
      <c r="W57" s="100"/>
      <c r="X57" s="100"/>
      <c r="Y57" s="100"/>
      <c r="Z57" s="100"/>
    </row>
    <row r="58" spans="1:26" ht="15.75" hidden="1" customHeight="1" x14ac:dyDescent="0.15">
      <c r="A58" s="76"/>
      <c r="B58" s="76"/>
      <c r="C58" s="100"/>
      <c r="D58" s="100"/>
      <c r="E58" s="100"/>
      <c r="F58" s="100"/>
      <c r="G58" s="100"/>
      <c r="H58" s="100"/>
      <c r="I58" s="120"/>
      <c r="J58" s="100"/>
      <c r="K58" s="100"/>
      <c r="L58" s="100"/>
      <c r="M58" s="100"/>
      <c r="N58" s="100"/>
      <c r="O58" s="100"/>
      <c r="P58" s="100"/>
      <c r="Q58" s="100"/>
      <c r="R58" s="100"/>
      <c r="S58" s="100"/>
      <c r="T58" s="100"/>
      <c r="U58" s="100"/>
      <c r="V58" s="100"/>
      <c r="W58" s="100"/>
      <c r="X58" s="100"/>
      <c r="Y58" s="100"/>
      <c r="Z58" s="100"/>
    </row>
    <row r="59" spans="1:26" ht="15" customHeight="1" x14ac:dyDescent="0.15">
      <c r="A59" s="76"/>
      <c r="B59" s="76"/>
      <c r="C59" s="100"/>
      <c r="D59" s="100"/>
      <c r="E59" s="100"/>
      <c r="F59" s="100"/>
      <c r="G59" s="100"/>
      <c r="H59" s="100"/>
      <c r="I59" s="120"/>
      <c r="J59" s="100"/>
      <c r="K59" s="100"/>
      <c r="L59" s="100"/>
      <c r="M59" s="100"/>
      <c r="N59" s="100"/>
      <c r="O59" s="100"/>
      <c r="P59" s="100"/>
      <c r="Q59" s="100"/>
      <c r="R59" s="100"/>
      <c r="S59" s="100"/>
      <c r="T59" s="100"/>
      <c r="U59" s="100"/>
      <c r="V59" s="100"/>
      <c r="W59" s="100"/>
      <c r="X59" s="100"/>
      <c r="Y59" s="100"/>
      <c r="Z59" s="100"/>
    </row>
    <row r="60" spans="1:26" ht="20.100000000000001" customHeight="1" x14ac:dyDescent="0.15">
      <c r="A60" s="76"/>
      <c r="B60" s="76"/>
      <c r="C60" s="87" t="s">
        <v>37</v>
      </c>
      <c r="D60" s="88"/>
      <c r="E60" s="88"/>
      <c r="F60" s="88"/>
      <c r="G60" s="88"/>
      <c r="H60" s="89"/>
      <c r="I60" s="121"/>
    </row>
    <row r="61" spans="1:26" ht="15" customHeight="1" x14ac:dyDescent="0.15">
      <c r="A61" s="76"/>
      <c r="B61" s="76"/>
      <c r="C61" s="90"/>
      <c r="D61" s="91"/>
      <c r="E61" s="91"/>
      <c r="F61" s="91"/>
      <c r="G61" s="91"/>
      <c r="H61" s="91"/>
      <c r="I61" s="92"/>
      <c r="J61" s="92"/>
      <c r="K61" s="92"/>
      <c r="L61" s="92"/>
      <c r="M61" s="92"/>
      <c r="N61" s="92"/>
      <c r="O61" s="92"/>
      <c r="P61" s="92"/>
      <c r="Q61" s="92"/>
      <c r="R61" s="92"/>
      <c r="S61" s="92"/>
      <c r="T61" s="92"/>
      <c r="U61" s="92"/>
      <c r="V61" s="92"/>
      <c r="W61" s="92"/>
      <c r="X61" s="92"/>
      <c r="Y61" s="92"/>
      <c r="Z61" s="93"/>
    </row>
    <row r="62" spans="1:26" ht="20.100000000000001" customHeight="1" x14ac:dyDescent="0.15">
      <c r="A62" s="76"/>
      <c r="B62" s="76"/>
      <c r="C62" s="90"/>
      <c r="D62" s="122" t="s">
        <v>38</v>
      </c>
      <c r="E62" s="122"/>
      <c r="F62" s="122"/>
      <c r="G62" s="122"/>
      <c r="H62" s="122"/>
      <c r="I62" s="122"/>
      <c r="J62" s="122"/>
      <c r="K62" s="122"/>
      <c r="L62" s="122"/>
      <c r="M62" s="122"/>
      <c r="N62" s="122"/>
      <c r="O62" s="122"/>
      <c r="P62" s="122"/>
      <c r="Q62" s="122"/>
      <c r="R62" s="122"/>
      <c r="S62" s="122"/>
      <c r="T62" s="122"/>
      <c r="U62" s="122"/>
      <c r="V62" s="122"/>
      <c r="W62" s="122"/>
      <c r="X62" s="122"/>
      <c r="Y62" s="122"/>
      <c r="Z62" s="99"/>
    </row>
    <row r="63" spans="1:26" ht="20.100000000000001" customHeight="1" x14ac:dyDescent="0.15">
      <c r="A63" s="76">
        <f>IFERROR(IF(AND($I63&lt;&gt;"しない", $I63&lt;&gt;"する"),1001,0),3)</f>
        <v>1001</v>
      </c>
      <c r="B63" s="76"/>
      <c r="C63" s="94"/>
      <c r="D63" s="95">
        <v>1</v>
      </c>
      <c r="E63" s="100" t="s">
        <v>39</v>
      </c>
      <c r="F63" s="100"/>
      <c r="G63" s="100"/>
      <c r="H63" s="100"/>
      <c r="I63" s="28"/>
      <c r="J63" s="28"/>
      <c r="K63" s="28"/>
      <c r="L63" s="28"/>
      <c r="M63" s="28"/>
      <c r="N63" s="100"/>
      <c r="O63" s="100"/>
      <c r="P63" s="100"/>
      <c r="Q63" s="100"/>
      <c r="R63" s="100"/>
      <c r="S63" s="100"/>
      <c r="T63" s="100"/>
      <c r="U63" s="100"/>
      <c r="V63" s="100"/>
      <c r="W63" s="100"/>
      <c r="X63" s="100"/>
      <c r="Y63" s="100"/>
      <c r="Z63" s="99"/>
    </row>
    <row r="64" spans="1:26" ht="20.100000000000001" customHeight="1" x14ac:dyDescent="0.15">
      <c r="A64" s="76"/>
      <c r="B64" s="76"/>
      <c r="C64" s="94"/>
      <c r="D64" s="100"/>
      <c r="E64" s="100"/>
      <c r="F64" s="100"/>
      <c r="G64" s="100"/>
      <c r="H64" s="100"/>
      <c r="I64" s="106"/>
      <c r="J64" s="102" t="s">
        <v>6</v>
      </c>
      <c r="K64" s="101"/>
      <c r="L64" s="101"/>
      <c r="M64" s="101"/>
      <c r="N64" s="101"/>
      <c r="O64" s="101"/>
      <c r="P64" s="101"/>
      <c r="Q64" s="101"/>
      <c r="R64" s="101"/>
      <c r="S64" s="101"/>
      <c r="T64" s="101"/>
      <c r="U64" s="101"/>
      <c r="V64" s="101"/>
      <c r="W64" s="101"/>
      <c r="X64" s="101"/>
      <c r="Y64" s="101"/>
      <c r="Z64" s="99"/>
    </row>
    <row r="65" spans="1:26" ht="20.100000000000001" hidden="1" customHeight="1" x14ac:dyDescent="0.15">
      <c r="A65" s="76"/>
      <c r="B65" s="76"/>
      <c r="C65" s="94"/>
      <c r="D65" s="100"/>
      <c r="E65" s="100"/>
      <c r="F65" s="100"/>
      <c r="G65" s="100"/>
      <c r="H65" s="100"/>
      <c r="I65" s="106"/>
      <c r="J65" s="101"/>
      <c r="K65" s="101"/>
      <c r="L65" s="101"/>
      <c r="M65" s="101"/>
      <c r="N65" s="101"/>
      <c r="O65" s="101"/>
      <c r="P65" s="101"/>
      <c r="Q65" s="101"/>
      <c r="R65" s="101"/>
      <c r="S65" s="101"/>
      <c r="T65" s="101"/>
      <c r="U65" s="101"/>
      <c r="V65" s="101"/>
      <c r="W65" s="101"/>
      <c r="X65" s="101"/>
      <c r="Y65" s="101"/>
      <c r="Z65" s="99"/>
    </row>
    <row r="66" spans="1:26" ht="20.100000000000001" hidden="1" customHeight="1" x14ac:dyDescent="0.15">
      <c r="A66" s="76"/>
      <c r="B66" s="76"/>
      <c r="C66" s="94"/>
      <c r="D66" s="100"/>
      <c r="E66" s="100"/>
      <c r="F66" s="100"/>
      <c r="G66" s="100"/>
      <c r="H66" s="100"/>
      <c r="I66" s="106"/>
      <c r="J66" s="101"/>
      <c r="K66" s="101"/>
      <c r="L66" s="101"/>
      <c r="M66" s="101"/>
      <c r="N66" s="101"/>
      <c r="O66" s="101"/>
      <c r="P66" s="101"/>
      <c r="Q66" s="101"/>
      <c r="R66" s="101"/>
      <c r="S66" s="101"/>
      <c r="T66" s="101"/>
      <c r="U66" s="101"/>
      <c r="V66" s="101"/>
      <c r="W66" s="101"/>
      <c r="X66" s="101"/>
      <c r="Y66" s="101"/>
      <c r="Z66" s="99"/>
    </row>
    <row r="67" spans="1:26" ht="20.100000000000001" hidden="1" customHeight="1" x14ac:dyDescent="0.15">
      <c r="A67" s="76"/>
      <c r="B67" s="76"/>
      <c r="C67" s="94"/>
      <c r="D67" s="100"/>
      <c r="E67" s="100"/>
      <c r="F67" s="100"/>
      <c r="G67" s="100"/>
      <c r="H67" s="100"/>
      <c r="I67" s="106"/>
      <c r="J67" s="101"/>
      <c r="K67" s="101"/>
      <c r="L67" s="101"/>
      <c r="M67" s="101"/>
      <c r="N67" s="101"/>
      <c r="O67" s="101"/>
      <c r="P67" s="101"/>
      <c r="Q67" s="101"/>
      <c r="R67" s="101"/>
      <c r="S67" s="101"/>
      <c r="T67" s="101"/>
      <c r="U67" s="101"/>
      <c r="V67" s="101"/>
      <c r="W67" s="101"/>
      <c r="X67" s="101"/>
      <c r="Y67" s="101"/>
      <c r="Z67" s="99"/>
    </row>
    <row r="68" spans="1:26" ht="20.100000000000001" hidden="1" customHeight="1" x14ac:dyDescent="0.15">
      <c r="A68" s="76"/>
      <c r="B68" s="76"/>
      <c r="C68" s="94"/>
      <c r="D68" s="100"/>
      <c r="E68" s="100"/>
      <c r="F68" s="100"/>
      <c r="G68" s="100"/>
      <c r="H68" s="100"/>
      <c r="I68" s="106"/>
      <c r="J68" s="101"/>
      <c r="K68" s="101"/>
      <c r="L68" s="101"/>
      <c r="M68" s="101"/>
      <c r="N68" s="101"/>
      <c r="O68" s="101"/>
      <c r="P68" s="101"/>
      <c r="Q68" s="101"/>
      <c r="R68" s="101"/>
      <c r="S68" s="101"/>
      <c r="T68" s="101"/>
      <c r="U68" s="101"/>
      <c r="V68" s="101"/>
      <c r="W68" s="101"/>
      <c r="X68" s="101"/>
      <c r="Y68" s="101"/>
      <c r="Z68" s="99"/>
    </row>
    <row r="69" spans="1:26" ht="20.100000000000001" customHeight="1" x14ac:dyDescent="0.15">
      <c r="A69" s="76">
        <f>IFERROR(IF(OR(AND($I63="する",TRIM($I69)=""),AND($I63="しない",NOT(ISBLANK($I69)))),1001,0),3)</f>
        <v>0</v>
      </c>
      <c r="B69" s="76"/>
      <c r="C69" s="94"/>
      <c r="D69" s="95">
        <v>2</v>
      </c>
      <c r="E69" s="71" t="s">
        <v>18</v>
      </c>
      <c r="I69" s="31"/>
      <c r="J69" s="32"/>
      <c r="K69" s="32"/>
      <c r="L69" s="32"/>
      <c r="M69" s="32"/>
      <c r="N69" s="100"/>
      <c r="O69" s="100"/>
      <c r="P69" s="100"/>
      <c r="Q69" s="100"/>
      <c r="R69" s="100"/>
      <c r="S69" s="100"/>
      <c r="T69" s="100"/>
      <c r="U69" s="100"/>
      <c r="V69" s="100"/>
      <c r="W69" s="100"/>
      <c r="X69" s="100"/>
      <c r="Y69" s="100"/>
      <c r="Z69" s="99"/>
    </row>
    <row r="70" spans="1:26" ht="20.100000000000001" customHeight="1" x14ac:dyDescent="0.15">
      <c r="A70" s="76"/>
      <c r="B70" s="76"/>
      <c r="C70" s="94"/>
      <c r="D70" s="95"/>
      <c r="E70" s="100"/>
      <c r="F70" s="100"/>
      <c r="G70" s="100"/>
      <c r="H70" s="100"/>
      <c r="I70" s="97"/>
      <c r="J70" s="102" t="s">
        <v>65</v>
      </c>
      <c r="K70" s="101"/>
      <c r="L70" s="101"/>
      <c r="M70" s="101"/>
      <c r="N70" s="101"/>
      <c r="O70" s="101"/>
      <c r="P70" s="101"/>
      <c r="Q70" s="101"/>
      <c r="R70" s="101"/>
      <c r="S70" s="101"/>
      <c r="T70" s="101"/>
      <c r="U70" s="101"/>
      <c r="V70" s="101"/>
      <c r="W70" s="101"/>
      <c r="X70" s="101"/>
      <c r="Y70" s="101"/>
      <c r="Z70" s="99"/>
    </row>
    <row r="71" spans="1:26" ht="20.100000000000001" customHeight="1" x14ac:dyDescent="0.15">
      <c r="A71" s="76">
        <f>IFERROR(IF(OR(AND($I63="する",AND($I71&lt;&gt;"", OR(ISERROR(FIND("@"&amp;LEFT($I71,3)&amp;"@", 都道府県3))=FALSE, ISERROR(FIND("@"&amp;LEFT($I71,4)&amp;"@",都道府県4))=FALSE))=FALSE),AND($I63="しない",NOT(ISBLANK($I71)))),1001,0),3)</f>
        <v>0</v>
      </c>
      <c r="B71" s="76"/>
      <c r="C71" s="94"/>
      <c r="D71" s="95">
        <v>3</v>
      </c>
      <c r="E71" s="71" t="s">
        <v>19</v>
      </c>
      <c r="I71" s="33"/>
      <c r="J71" s="33"/>
      <c r="K71" s="33"/>
      <c r="L71" s="33"/>
      <c r="M71" s="33"/>
      <c r="N71" s="33"/>
      <c r="O71" s="33"/>
      <c r="P71" s="33"/>
      <c r="Q71" s="34"/>
      <c r="R71" s="33"/>
      <c r="S71" s="33"/>
      <c r="T71" s="33"/>
      <c r="U71" s="33"/>
      <c r="V71" s="33"/>
      <c r="W71" s="33"/>
      <c r="X71" s="33"/>
      <c r="Y71" s="33"/>
      <c r="Z71" s="99"/>
    </row>
    <row r="72" spans="1:26" ht="20.100000000000001" customHeight="1" x14ac:dyDescent="0.15">
      <c r="A72" s="76"/>
      <c r="B72" s="76"/>
      <c r="C72" s="94"/>
      <c r="D72" s="95"/>
      <c r="E72" s="100"/>
      <c r="F72" s="100"/>
      <c r="G72" s="100"/>
      <c r="H72" s="100"/>
      <c r="I72" s="97"/>
      <c r="J72" s="102" t="s">
        <v>20</v>
      </c>
      <c r="K72" s="101"/>
      <c r="L72" s="101"/>
      <c r="M72" s="101"/>
      <c r="N72" s="101"/>
      <c r="O72" s="101"/>
      <c r="P72" s="101"/>
      <c r="Q72" s="101"/>
      <c r="R72" s="101"/>
      <c r="S72" s="101"/>
      <c r="T72" s="101"/>
      <c r="U72" s="101"/>
      <c r="V72" s="101"/>
      <c r="W72" s="101"/>
      <c r="X72" s="101"/>
      <c r="Y72" s="101"/>
      <c r="Z72" s="99"/>
    </row>
    <row r="73" spans="1:26" ht="20.100000000000001" customHeight="1" x14ac:dyDescent="0.15">
      <c r="A73" s="76">
        <f>IFERROR(IF(OR(AND($I63="する",TRIM($I73)=""),AND($I63="しない",NOT(ISBLANK($I73)))),1001,0),3)</f>
        <v>0</v>
      </c>
      <c r="B73" s="76"/>
      <c r="C73" s="94"/>
      <c r="D73" s="95">
        <v>4</v>
      </c>
      <c r="E73" s="71" t="s">
        <v>21</v>
      </c>
      <c r="I73" s="28"/>
      <c r="J73" s="28"/>
      <c r="K73" s="28"/>
      <c r="L73" s="28"/>
      <c r="M73" s="28"/>
      <c r="N73" s="28"/>
      <c r="O73" s="28"/>
      <c r="P73" s="28"/>
      <c r="Q73" s="29"/>
      <c r="R73" s="28"/>
      <c r="S73" s="28"/>
      <c r="T73" s="28"/>
      <c r="U73" s="28"/>
      <c r="V73" s="28"/>
      <c r="W73" s="28"/>
      <c r="X73" s="28"/>
      <c r="Y73" s="28"/>
      <c r="Z73" s="99"/>
    </row>
    <row r="74" spans="1:26" ht="30" customHeight="1" x14ac:dyDescent="0.15">
      <c r="A74" s="76"/>
      <c r="B74" s="76"/>
      <c r="C74" s="103"/>
      <c r="D74" s="100"/>
      <c r="I74" s="97"/>
      <c r="J74" s="123" t="s">
        <v>163</v>
      </c>
      <c r="K74" s="123"/>
      <c r="L74" s="123"/>
      <c r="M74" s="123"/>
      <c r="N74" s="123"/>
      <c r="O74" s="123"/>
      <c r="P74" s="123"/>
      <c r="Q74" s="123"/>
      <c r="R74" s="123"/>
      <c r="S74" s="123"/>
      <c r="T74" s="123"/>
      <c r="U74" s="123"/>
      <c r="V74" s="123"/>
      <c r="W74" s="123"/>
      <c r="X74" s="123"/>
      <c r="Y74" s="123"/>
      <c r="Z74" s="99"/>
    </row>
    <row r="75" spans="1:26" ht="20.100000000000001" customHeight="1" x14ac:dyDescent="0.15">
      <c r="A75" s="76">
        <f>IFERROR(IF(OR(AND($I63="する",TRIM($I75)=""),AND($I63="しない",NOT(ISBLANK($I75)))),1001,0),3)</f>
        <v>0</v>
      </c>
      <c r="B75" s="76"/>
      <c r="C75" s="94"/>
      <c r="D75" s="95">
        <v>5</v>
      </c>
      <c r="E75" s="71" t="s">
        <v>22</v>
      </c>
      <c r="I75" s="28"/>
      <c r="J75" s="28"/>
      <c r="K75" s="28"/>
      <c r="L75" s="28"/>
      <c r="M75" s="28"/>
      <c r="N75" s="28"/>
      <c r="O75" s="28"/>
      <c r="P75" s="28"/>
      <c r="Q75" s="28"/>
      <c r="R75" s="28"/>
      <c r="S75" s="28"/>
      <c r="T75" s="28"/>
      <c r="U75" s="28"/>
      <c r="V75" s="28"/>
      <c r="W75" s="28"/>
      <c r="X75" s="28"/>
      <c r="Y75" s="28"/>
      <c r="Z75" s="99"/>
    </row>
    <row r="76" spans="1:26" ht="30" customHeight="1" x14ac:dyDescent="0.15">
      <c r="A76" s="76"/>
      <c r="B76" s="76"/>
      <c r="C76" s="103"/>
      <c r="D76" s="100"/>
      <c r="E76" s="100"/>
      <c r="F76" s="100"/>
      <c r="G76" s="100"/>
      <c r="H76" s="100"/>
      <c r="I76" s="97"/>
      <c r="J76" s="123" t="s">
        <v>162</v>
      </c>
      <c r="K76" s="123"/>
      <c r="L76" s="123"/>
      <c r="M76" s="123"/>
      <c r="N76" s="123"/>
      <c r="O76" s="123"/>
      <c r="P76" s="123"/>
      <c r="Q76" s="123"/>
      <c r="R76" s="123"/>
      <c r="S76" s="123"/>
      <c r="T76" s="123"/>
      <c r="U76" s="123"/>
      <c r="V76" s="123"/>
      <c r="W76" s="123"/>
      <c r="X76" s="123"/>
      <c r="Y76" s="123"/>
      <c r="Z76" s="99"/>
    </row>
    <row r="77" spans="1:26" ht="20.100000000000001" customHeight="1" x14ac:dyDescent="0.15">
      <c r="A77" s="76">
        <f>IFERROR(IF(OR(AND($I63="する",TRIM($I77)=""),AND($I63="しない",NOT(ISBLANK($I77)))),1001,0),3)</f>
        <v>0</v>
      </c>
      <c r="B77" s="76"/>
      <c r="C77" s="94"/>
      <c r="D77" s="95">
        <v>6</v>
      </c>
      <c r="E77" s="71" t="s">
        <v>40</v>
      </c>
      <c r="I77" s="28"/>
      <c r="J77" s="28"/>
      <c r="K77" s="28"/>
      <c r="L77" s="28"/>
      <c r="M77" s="28"/>
      <c r="N77" s="28"/>
      <c r="O77" s="28"/>
      <c r="P77" s="28"/>
      <c r="Q77" s="28"/>
      <c r="R77" s="28"/>
      <c r="S77" s="28"/>
      <c r="T77" s="28"/>
      <c r="U77" s="28"/>
      <c r="V77" s="28"/>
      <c r="W77" s="28"/>
      <c r="X77" s="28"/>
      <c r="Y77" s="28"/>
      <c r="Z77" s="99"/>
    </row>
    <row r="78" spans="1:26" ht="20.100000000000001" customHeight="1" x14ac:dyDescent="0.15">
      <c r="A78" s="76"/>
      <c r="B78" s="76"/>
      <c r="C78" s="103"/>
      <c r="D78" s="100"/>
      <c r="E78" s="100"/>
      <c r="F78" s="100"/>
      <c r="G78" s="100"/>
      <c r="H78" s="100"/>
      <c r="I78" s="97"/>
      <c r="J78" s="112" t="s">
        <v>41</v>
      </c>
      <c r="K78" s="101"/>
      <c r="L78" s="101"/>
      <c r="M78" s="101"/>
      <c r="N78" s="101"/>
      <c r="O78" s="101"/>
      <c r="P78" s="101"/>
      <c r="Q78" s="101"/>
      <c r="R78" s="101"/>
      <c r="S78" s="101"/>
      <c r="T78" s="101"/>
      <c r="U78" s="101"/>
      <c r="V78" s="101"/>
      <c r="W78" s="101"/>
      <c r="X78" s="101"/>
      <c r="Y78" s="101"/>
      <c r="Z78" s="99"/>
    </row>
    <row r="79" spans="1:26" ht="20.100000000000001" customHeight="1" x14ac:dyDescent="0.15">
      <c r="A79" s="76">
        <f>IFERROR(IF(OR(AND($I63="する",OR(TRIM($I79)="", NOT(OR(IFERROR(SEARCH(" ",$I79),0)&gt;0, IFERROR(SEARCH("　",$I79),0)&gt;0)))),AND($I63="しない",NOT(ISBLANK($I79)))),1001,0),3)</f>
        <v>0</v>
      </c>
      <c r="B79" s="76"/>
      <c r="C79" s="94"/>
      <c r="D79" s="95">
        <v>7</v>
      </c>
      <c r="E79" s="71" t="s">
        <v>42</v>
      </c>
      <c r="I79" s="28"/>
      <c r="J79" s="28"/>
      <c r="K79" s="28"/>
      <c r="L79" s="28"/>
      <c r="M79" s="28"/>
      <c r="N79" s="28"/>
      <c r="O79" s="28"/>
      <c r="P79" s="28"/>
      <c r="Q79" s="28"/>
      <c r="R79" s="28"/>
      <c r="S79" s="28"/>
      <c r="T79" s="28"/>
      <c r="U79" s="28"/>
      <c r="V79" s="28"/>
      <c r="W79" s="28"/>
      <c r="X79" s="28"/>
      <c r="Y79" s="28"/>
      <c r="Z79" s="99"/>
    </row>
    <row r="80" spans="1:26" ht="20.100000000000001" customHeight="1" x14ac:dyDescent="0.15">
      <c r="A80" s="76"/>
      <c r="B80" s="76"/>
      <c r="C80" s="103"/>
      <c r="D80" s="100"/>
      <c r="E80" s="124" t="s">
        <v>43</v>
      </c>
      <c r="F80" s="100"/>
      <c r="G80" s="100"/>
      <c r="H80" s="100"/>
      <c r="I80" s="106"/>
      <c r="J80" s="102" t="s">
        <v>26</v>
      </c>
      <c r="K80" s="102"/>
      <c r="L80" s="102"/>
      <c r="M80" s="102"/>
      <c r="N80" s="102"/>
      <c r="O80" s="102"/>
      <c r="P80" s="102"/>
      <c r="Q80" s="102"/>
      <c r="R80" s="102"/>
      <c r="S80" s="102"/>
      <c r="T80" s="102"/>
      <c r="U80" s="102"/>
      <c r="V80" s="102"/>
      <c r="W80" s="102"/>
      <c r="X80" s="102"/>
      <c r="Y80" s="102"/>
      <c r="Z80" s="99"/>
    </row>
    <row r="81" spans="1:27" ht="20.100000000000001" customHeight="1" x14ac:dyDescent="0.15">
      <c r="A81" s="76">
        <f>IFERROR(IF(OR(AND($I63="する",OR(TRIM($I81)="", NOT(OR(IFERROR(SEARCH(" ",$I81),0)&gt;0, IFERROR(SEARCH("　",$I81),0)&gt;0)))),AND($I63="しない",NOT(ISBLANK($I81)))),1001,0),3)</f>
        <v>0</v>
      </c>
      <c r="B81" s="76"/>
      <c r="C81" s="94"/>
      <c r="D81" s="95">
        <v>8</v>
      </c>
      <c r="E81" s="71" t="s">
        <v>42</v>
      </c>
      <c r="I81" s="28"/>
      <c r="J81" s="28"/>
      <c r="K81" s="28"/>
      <c r="L81" s="28"/>
      <c r="M81" s="28"/>
      <c r="N81" s="28"/>
      <c r="O81" s="28"/>
      <c r="P81" s="28"/>
      <c r="Q81" s="28"/>
      <c r="R81" s="28"/>
      <c r="S81" s="28"/>
      <c r="T81" s="28"/>
      <c r="U81" s="28"/>
      <c r="V81" s="28"/>
      <c r="W81" s="28"/>
      <c r="X81" s="28"/>
      <c r="Y81" s="28"/>
      <c r="Z81" s="99"/>
    </row>
    <row r="82" spans="1:27" ht="20.100000000000001" customHeight="1" x14ac:dyDescent="0.15">
      <c r="A82" s="76"/>
      <c r="B82" s="76"/>
      <c r="C82" s="103"/>
      <c r="D82" s="100"/>
      <c r="E82" s="100"/>
      <c r="F82" s="100"/>
      <c r="G82" s="100"/>
      <c r="H82" s="100"/>
      <c r="I82" s="106"/>
      <c r="J82" s="102" t="s">
        <v>28</v>
      </c>
      <c r="K82" s="102"/>
      <c r="L82" s="102"/>
      <c r="M82" s="102"/>
      <c r="N82" s="102"/>
      <c r="O82" s="102"/>
      <c r="P82" s="102"/>
      <c r="Q82" s="102"/>
      <c r="R82" s="102"/>
      <c r="S82" s="102"/>
      <c r="T82" s="102"/>
      <c r="U82" s="102"/>
      <c r="V82" s="102"/>
      <c r="W82" s="102"/>
      <c r="X82" s="102"/>
      <c r="Y82" s="102"/>
      <c r="Z82" s="99"/>
    </row>
    <row r="83" spans="1:27" ht="20.100000000000001" customHeight="1" x14ac:dyDescent="0.15">
      <c r="A83" s="76">
        <f>IFERROR(IF(OR(AND($I63="する",NOT(AND(TRIM($I83)&lt;&gt;"",ISNUMBER(VALUE(SUBSTITUTE($I83,"-",""))),IFERROR(SEARCH("-",$I83),0)&gt;0))), AND($I63="しない",NOT(ISBLANK($I83)))),1001,0),3)</f>
        <v>0</v>
      </c>
      <c r="B83" s="76"/>
      <c r="C83" s="94"/>
      <c r="D83" s="95">
        <v>9</v>
      </c>
      <c r="E83" s="71" t="s">
        <v>29</v>
      </c>
      <c r="I83" s="28"/>
      <c r="J83" s="28"/>
      <c r="K83" s="28"/>
      <c r="L83" s="28"/>
      <c r="M83" s="28"/>
      <c r="O83" s="107" t="s">
        <v>30</v>
      </c>
      <c r="P83" s="1"/>
      <c r="Q83" s="71" t="s">
        <v>31</v>
      </c>
      <c r="Y83" s="101"/>
      <c r="Z83" s="99"/>
    </row>
    <row r="84" spans="1:27" ht="20.100000000000001" customHeight="1" x14ac:dyDescent="0.15">
      <c r="A84" s="76">
        <f>IFERROR(IF(AND($I63="しない",NOT(ISBLANK($P83))),1001,0),3)</f>
        <v>0</v>
      </c>
      <c r="B84" s="76"/>
      <c r="C84" s="103"/>
      <c r="D84" s="100"/>
      <c r="E84" s="100"/>
      <c r="F84" s="100"/>
      <c r="G84" s="100"/>
      <c r="H84" s="100"/>
      <c r="I84" s="97"/>
      <c r="J84" s="102" t="s">
        <v>32</v>
      </c>
      <c r="K84" s="101"/>
      <c r="L84" s="101"/>
      <c r="M84" s="101"/>
      <c r="N84" s="101"/>
      <c r="O84" s="101"/>
      <c r="P84" s="101"/>
      <c r="Q84" s="101"/>
      <c r="R84" s="101"/>
      <c r="S84" s="101"/>
      <c r="T84" s="101"/>
      <c r="U84" s="101"/>
      <c r="V84" s="101"/>
      <c r="W84" s="101"/>
      <c r="X84" s="101"/>
      <c r="Y84" s="101"/>
      <c r="Z84" s="99"/>
    </row>
    <row r="85" spans="1:27" ht="20.100000000000001" customHeight="1" x14ac:dyDescent="0.15">
      <c r="A85" s="76">
        <f>IFERROR(IF(OR(AND($I63="する",NOT(OR($I85="0",AND(TRIM($I85)&lt;&gt;"",ISNUMBER(VALUE(SUBSTITUTE($I85,"-",""))),IFERROR(SEARCH("-",$I85),0)&gt;0)))), AND($I63="しない",NOT(ISBLANK($I85)))),1001,0),3)</f>
        <v>0</v>
      </c>
      <c r="B85" s="76"/>
      <c r="C85" s="94"/>
      <c r="D85" s="95">
        <v>10</v>
      </c>
      <c r="E85" s="71" t="s">
        <v>33</v>
      </c>
      <c r="I85" s="28"/>
      <c r="J85" s="28"/>
      <c r="K85" s="28"/>
      <c r="L85" s="28"/>
      <c r="M85" s="28"/>
      <c r="N85" s="101"/>
      <c r="O85" s="101"/>
      <c r="P85" s="101"/>
      <c r="Q85" s="101"/>
      <c r="R85" s="101"/>
      <c r="S85" s="101"/>
      <c r="T85" s="101"/>
      <c r="U85" s="101"/>
      <c r="V85" s="101"/>
      <c r="W85" s="101"/>
      <c r="X85" s="101"/>
      <c r="Y85" s="101"/>
      <c r="Z85" s="99"/>
    </row>
    <row r="86" spans="1:27" ht="20.100000000000001" customHeight="1" x14ac:dyDescent="0.15">
      <c r="A86" s="76"/>
      <c r="B86" s="76"/>
      <c r="C86" s="103"/>
      <c r="D86" s="100"/>
      <c r="E86" s="100"/>
      <c r="F86" s="100"/>
      <c r="G86" s="100"/>
      <c r="H86" s="100"/>
      <c r="I86" s="97"/>
      <c r="J86" s="102" t="s">
        <v>218</v>
      </c>
      <c r="K86" s="101"/>
      <c r="L86" s="101"/>
      <c r="M86" s="101"/>
      <c r="N86" s="101"/>
      <c r="O86" s="101"/>
      <c r="P86" s="101"/>
      <c r="Q86" s="101"/>
      <c r="R86" s="101"/>
      <c r="S86" s="101"/>
      <c r="T86" s="101"/>
      <c r="U86" s="101"/>
      <c r="V86" s="101"/>
      <c r="W86" s="101"/>
      <c r="X86" s="101"/>
      <c r="Y86" s="101"/>
      <c r="Z86" s="99"/>
    </row>
    <row r="87" spans="1:27" ht="20.100000000000001" customHeight="1" x14ac:dyDescent="0.15">
      <c r="A87" s="76">
        <f>IFERROR(IF(OR(AND($I63="する",AND(TRIM($I87)&lt;&gt;"",NOT(IFERROR(SEARCH("@",$I87),0)&gt;0))),AND($I63="しない",NOT(ISBLANK($I87)))),1001,0),3)</f>
        <v>0</v>
      </c>
      <c r="B87" s="76"/>
      <c r="C87" s="103"/>
      <c r="D87" s="95">
        <v>11</v>
      </c>
      <c r="E87" s="71" t="s">
        <v>34</v>
      </c>
      <c r="I87" s="28"/>
      <c r="J87" s="28"/>
      <c r="K87" s="28"/>
      <c r="L87" s="28"/>
      <c r="M87" s="28"/>
      <c r="N87" s="28"/>
      <c r="O87" s="28"/>
      <c r="P87" s="28"/>
      <c r="Q87" s="30"/>
      <c r="R87" s="28"/>
      <c r="S87" s="28"/>
      <c r="T87" s="28"/>
      <c r="U87" s="28"/>
      <c r="V87" s="28"/>
      <c r="W87" s="28"/>
      <c r="X87" s="28"/>
      <c r="Y87" s="28"/>
      <c r="Z87" s="99"/>
    </row>
    <row r="88" spans="1:27" ht="20.100000000000001" customHeight="1" x14ac:dyDescent="0.15">
      <c r="A88" s="76"/>
      <c r="B88" s="76"/>
      <c r="C88" s="103"/>
      <c r="D88" s="95"/>
      <c r="I88" s="97"/>
      <c r="J88" s="108" t="s">
        <v>63</v>
      </c>
      <c r="K88" s="125"/>
      <c r="L88" s="101"/>
      <c r="M88" s="101"/>
      <c r="N88" s="101"/>
      <c r="O88" s="101"/>
      <c r="P88" s="101"/>
      <c r="Q88" s="126"/>
      <c r="R88" s="101"/>
      <c r="S88" s="101"/>
      <c r="T88" s="101"/>
      <c r="U88" s="101"/>
      <c r="V88" s="101"/>
      <c r="W88" s="101"/>
      <c r="X88" s="101"/>
      <c r="Y88" s="101"/>
      <c r="Z88" s="100"/>
      <c r="AA88" s="111"/>
    </row>
    <row r="89" spans="1:27" ht="20.100000000000001" customHeight="1" x14ac:dyDescent="0.15">
      <c r="A89" s="76"/>
      <c r="B89" s="76"/>
      <c r="C89" s="114"/>
      <c r="D89" s="115"/>
      <c r="E89" s="115"/>
      <c r="F89" s="115"/>
      <c r="G89" s="115"/>
      <c r="H89" s="115"/>
      <c r="I89" s="127"/>
      <c r="J89" s="128"/>
      <c r="K89" s="129"/>
      <c r="L89" s="128"/>
      <c r="M89" s="128"/>
      <c r="N89" s="128"/>
      <c r="O89" s="128"/>
      <c r="P89" s="128"/>
      <c r="Q89" s="130"/>
      <c r="R89" s="128"/>
      <c r="S89" s="128"/>
      <c r="T89" s="128"/>
      <c r="U89" s="128"/>
      <c r="V89" s="128"/>
      <c r="W89" s="128"/>
      <c r="X89" s="128"/>
      <c r="Y89" s="128"/>
      <c r="Z89" s="115"/>
      <c r="AA89" s="111"/>
    </row>
    <row r="90" spans="1:27" ht="20.100000000000001" customHeight="1" x14ac:dyDescent="0.15">
      <c r="A90" s="76"/>
      <c r="B90" s="76"/>
      <c r="C90" s="100"/>
      <c r="D90" s="100"/>
      <c r="E90" s="100"/>
      <c r="F90" s="100"/>
      <c r="G90" s="100"/>
      <c r="H90" s="100"/>
      <c r="I90" s="119"/>
      <c r="J90" s="100"/>
      <c r="K90" s="131"/>
      <c r="L90" s="100"/>
      <c r="M90" s="100"/>
      <c r="N90" s="100"/>
      <c r="O90" s="100"/>
      <c r="P90" s="100"/>
      <c r="Q90" s="100"/>
      <c r="R90" s="100"/>
      <c r="S90" s="100"/>
      <c r="T90" s="100"/>
      <c r="U90" s="100"/>
      <c r="V90" s="100"/>
      <c r="W90" s="100"/>
      <c r="X90" s="100"/>
      <c r="Y90" s="100"/>
      <c r="Z90" s="100"/>
    </row>
    <row r="91" spans="1:27" ht="15.75" hidden="1" customHeight="1" x14ac:dyDescent="0.15">
      <c r="A91" s="76"/>
      <c r="B91" s="76"/>
      <c r="C91" s="100"/>
      <c r="D91" s="100"/>
      <c r="E91" s="100"/>
      <c r="F91" s="100"/>
      <c r="G91" s="100"/>
      <c r="H91" s="100"/>
      <c r="I91" s="119"/>
      <c r="J91" s="100"/>
      <c r="K91" s="131"/>
      <c r="L91" s="100"/>
      <c r="M91" s="100"/>
      <c r="N91" s="100"/>
      <c r="O91" s="100"/>
      <c r="P91" s="100"/>
      <c r="Q91" s="100"/>
      <c r="R91" s="100"/>
      <c r="S91" s="100"/>
      <c r="T91" s="100"/>
      <c r="U91" s="100"/>
      <c r="V91" s="100"/>
      <c r="W91" s="100"/>
      <c r="X91" s="100"/>
      <c r="Y91" s="100"/>
      <c r="Z91" s="100"/>
    </row>
    <row r="92" spans="1:27" ht="15.75" hidden="1" customHeight="1" x14ac:dyDescent="0.15">
      <c r="A92" s="76"/>
      <c r="B92" s="76"/>
      <c r="C92" s="100"/>
      <c r="D92" s="100"/>
      <c r="E92" s="100"/>
      <c r="F92" s="100"/>
      <c r="G92" s="100"/>
      <c r="H92" s="100"/>
      <c r="I92" s="119"/>
      <c r="J92" s="100"/>
      <c r="K92" s="131"/>
      <c r="L92" s="100"/>
      <c r="M92" s="100"/>
      <c r="N92" s="100"/>
      <c r="O92" s="100"/>
      <c r="P92" s="100"/>
      <c r="Q92" s="100"/>
      <c r="R92" s="100"/>
      <c r="S92" s="100"/>
      <c r="T92" s="100"/>
      <c r="U92" s="100"/>
      <c r="V92" s="100"/>
      <c r="W92" s="100"/>
      <c r="X92" s="100"/>
      <c r="Y92" s="100"/>
      <c r="Z92" s="100"/>
    </row>
    <row r="93" spans="1:27" ht="15.75" hidden="1" customHeight="1" x14ac:dyDescent="0.15">
      <c r="A93" s="76"/>
      <c r="B93" s="76"/>
      <c r="C93" s="100"/>
      <c r="D93" s="100"/>
      <c r="E93" s="100"/>
      <c r="F93" s="100"/>
      <c r="G93" s="100"/>
      <c r="H93" s="100"/>
      <c r="I93" s="119"/>
      <c r="J93" s="100"/>
      <c r="K93" s="131"/>
      <c r="L93" s="100"/>
      <c r="M93" s="100"/>
      <c r="N93" s="100"/>
      <c r="O93" s="100"/>
      <c r="P93" s="100"/>
      <c r="Q93" s="100"/>
      <c r="R93" s="100"/>
      <c r="S93" s="100"/>
      <c r="T93" s="100"/>
      <c r="U93" s="100"/>
      <c r="V93" s="100"/>
      <c r="W93" s="100"/>
      <c r="X93" s="100"/>
      <c r="Y93" s="100"/>
      <c r="Z93" s="100"/>
    </row>
    <row r="94" spans="1:27" ht="15.75" hidden="1" customHeight="1" x14ac:dyDescent="0.15">
      <c r="A94" s="76"/>
      <c r="B94" s="76"/>
      <c r="C94" s="100"/>
      <c r="D94" s="100"/>
      <c r="E94" s="100"/>
      <c r="F94" s="100"/>
      <c r="G94" s="100"/>
      <c r="H94" s="100"/>
      <c r="I94" s="119"/>
      <c r="J94" s="100"/>
      <c r="K94" s="131"/>
      <c r="L94" s="100"/>
      <c r="M94" s="100"/>
      <c r="N94" s="100"/>
      <c r="O94" s="100"/>
      <c r="P94" s="100"/>
      <c r="Q94" s="100"/>
      <c r="R94" s="100"/>
      <c r="S94" s="100"/>
      <c r="T94" s="100"/>
      <c r="U94" s="100"/>
      <c r="V94" s="100"/>
      <c r="W94" s="100"/>
      <c r="X94" s="100"/>
      <c r="Y94" s="100"/>
      <c r="Z94" s="100"/>
    </row>
    <row r="95" spans="1:27" ht="15.75" hidden="1" customHeight="1" x14ac:dyDescent="0.15">
      <c r="A95" s="76"/>
      <c r="B95" s="76"/>
      <c r="C95" s="100"/>
      <c r="D95" s="100"/>
      <c r="E95" s="100"/>
      <c r="F95" s="100"/>
      <c r="G95" s="100"/>
      <c r="H95" s="100"/>
      <c r="I95" s="119"/>
      <c r="J95" s="100"/>
      <c r="K95" s="131"/>
      <c r="L95" s="100"/>
      <c r="M95" s="100"/>
      <c r="N95" s="100"/>
      <c r="O95" s="100"/>
      <c r="P95" s="100"/>
      <c r="Q95" s="100"/>
      <c r="R95" s="100"/>
      <c r="S95" s="100"/>
      <c r="T95" s="100"/>
      <c r="U95" s="100"/>
      <c r="V95" s="100"/>
      <c r="W95" s="100"/>
      <c r="X95" s="100"/>
      <c r="Y95" s="100"/>
      <c r="Z95" s="100"/>
    </row>
    <row r="96" spans="1:27" ht="15.75" hidden="1" customHeight="1" x14ac:dyDescent="0.15">
      <c r="A96" s="76"/>
      <c r="B96" s="76"/>
      <c r="C96" s="100"/>
      <c r="D96" s="100"/>
      <c r="E96" s="100"/>
      <c r="F96" s="100"/>
      <c r="G96" s="100"/>
      <c r="H96" s="100"/>
      <c r="I96" s="119"/>
      <c r="J96" s="100"/>
      <c r="K96" s="131"/>
      <c r="L96" s="100"/>
      <c r="M96" s="100"/>
      <c r="N96" s="100"/>
      <c r="O96" s="100"/>
      <c r="P96" s="100"/>
      <c r="Q96" s="100"/>
      <c r="R96" s="100"/>
      <c r="S96" s="100"/>
      <c r="T96" s="100"/>
      <c r="U96" s="100"/>
      <c r="V96" s="100"/>
      <c r="W96" s="100"/>
      <c r="X96" s="100"/>
      <c r="Y96" s="100"/>
      <c r="Z96" s="100"/>
    </row>
    <row r="97" spans="1:26" ht="15.75" hidden="1" customHeight="1" x14ac:dyDescent="0.15">
      <c r="A97" s="76"/>
      <c r="B97" s="76"/>
      <c r="C97" s="100"/>
      <c r="D97" s="100"/>
      <c r="E97" s="100"/>
      <c r="F97" s="100"/>
      <c r="G97" s="100"/>
      <c r="H97" s="100"/>
      <c r="I97" s="119"/>
      <c r="J97" s="100"/>
      <c r="K97" s="131"/>
      <c r="L97" s="100"/>
      <c r="M97" s="100"/>
      <c r="N97" s="100"/>
      <c r="O97" s="100"/>
      <c r="P97" s="100"/>
      <c r="Q97" s="100"/>
      <c r="R97" s="100"/>
      <c r="S97" s="100"/>
      <c r="T97" s="100"/>
      <c r="U97" s="100"/>
      <c r="V97" s="100"/>
      <c r="W97" s="100"/>
      <c r="X97" s="100"/>
      <c r="Y97" s="100"/>
      <c r="Z97" s="100"/>
    </row>
    <row r="98" spans="1:26" ht="15.75" hidden="1" customHeight="1" x14ac:dyDescent="0.15">
      <c r="A98" s="76"/>
      <c r="B98" s="76"/>
      <c r="C98" s="100"/>
      <c r="D98" s="100"/>
      <c r="E98" s="100"/>
      <c r="F98" s="100"/>
      <c r="G98" s="100"/>
      <c r="H98" s="100"/>
      <c r="I98" s="119"/>
      <c r="J98" s="100"/>
      <c r="K98" s="131"/>
      <c r="L98" s="100"/>
      <c r="M98" s="100"/>
      <c r="N98" s="100"/>
      <c r="O98" s="100"/>
      <c r="P98" s="100"/>
      <c r="Q98" s="100"/>
      <c r="R98" s="100"/>
      <c r="S98" s="100"/>
      <c r="T98" s="100"/>
      <c r="U98" s="100"/>
      <c r="V98" s="100"/>
      <c r="W98" s="100"/>
      <c r="X98" s="100"/>
      <c r="Y98" s="100"/>
      <c r="Z98" s="100"/>
    </row>
    <row r="99" spans="1:26" ht="15.75" hidden="1" customHeight="1" x14ac:dyDescent="0.15">
      <c r="A99" s="76"/>
      <c r="B99" s="76"/>
      <c r="C99" s="100"/>
      <c r="D99" s="100"/>
      <c r="E99" s="100"/>
      <c r="F99" s="100"/>
      <c r="G99" s="100"/>
      <c r="H99" s="100"/>
      <c r="I99" s="119"/>
      <c r="J99" s="100"/>
      <c r="K99" s="131"/>
      <c r="L99" s="100"/>
      <c r="M99" s="100"/>
      <c r="N99" s="100"/>
      <c r="O99" s="100"/>
      <c r="P99" s="100"/>
      <c r="Q99" s="100"/>
      <c r="R99" s="100"/>
      <c r="S99" s="100"/>
      <c r="T99" s="100"/>
      <c r="U99" s="100"/>
      <c r="V99" s="100"/>
      <c r="W99" s="100"/>
      <c r="X99" s="100"/>
      <c r="Y99" s="100"/>
      <c r="Z99" s="100"/>
    </row>
    <row r="100" spans="1:26" ht="15.75" hidden="1" customHeight="1" x14ac:dyDescent="0.15">
      <c r="A100" s="76"/>
      <c r="B100" s="76"/>
      <c r="C100" s="100"/>
      <c r="D100" s="100"/>
      <c r="E100" s="100"/>
      <c r="F100" s="100"/>
      <c r="G100" s="100"/>
      <c r="H100" s="100"/>
      <c r="I100" s="119"/>
      <c r="J100" s="100"/>
      <c r="K100" s="131"/>
      <c r="L100" s="100"/>
      <c r="M100" s="100"/>
      <c r="N100" s="100"/>
      <c r="O100" s="100"/>
      <c r="P100" s="100"/>
      <c r="Q100" s="100"/>
      <c r="R100" s="100"/>
      <c r="S100" s="100"/>
      <c r="T100" s="100"/>
      <c r="U100" s="100"/>
      <c r="V100" s="100"/>
      <c r="W100" s="100"/>
      <c r="X100" s="100"/>
      <c r="Y100" s="100"/>
      <c r="Z100" s="100"/>
    </row>
    <row r="101" spans="1:26" ht="15.75" hidden="1" customHeight="1" x14ac:dyDescent="0.15">
      <c r="A101" s="76"/>
      <c r="B101" s="76"/>
      <c r="C101" s="100"/>
      <c r="D101" s="100"/>
      <c r="E101" s="100"/>
      <c r="F101" s="100"/>
      <c r="G101" s="100"/>
      <c r="H101" s="100"/>
      <c r="I101" s="119"/>
      <c r="J101" s="100"/>
      <c r="K101" s="131"/>
      <c r="L101" s="100"/>
      <c r="M101" s="100"/>
      <c r="N101" s="100"/>
      <c r="O101" s="100"/>
      <c r="P101" s="100"/>
      <c r="Q101" s="100"/>
      <c r="R101" s="100"/>
      <c r="S101" s="100"/>
      <c r="T101" s="100"/>
      <c r="U101" s="100"/>
      <c r="V101" s="100"/>
      <c r="W101" s="100"/>
      <c r="X101" s="100"/>
      <c r="Y101" s="100"/>
      <c r="Z101" s="100"/>
    </row>
    <row r="102" spans="1:26" ht="15.75" hidden="1" customHeight="1" x14ac:dyDescent="0.15">
      <c r="A102" s="76"/>
      <c r="B102" s="76"/>
      <c r="C102" s="100"/>
      <c r="D102" s="100"/>
      <c r="E102" s="100"/>
      <c r="F102" s="100"/>
      <c r="G102" s="100"/>
      <c r="H102" s="100"/>
      <c r="I102" s="119"/>
      <c r="J102" s="100"/>
      <c r="K102" s="131"/>
      <c r="L102" s="100"/>
      <c r="M102" s="100"/>
      <c r="N102" s="100"/>
      <c r="O102" s="100"/>
      <c r="P102" s="100"/>
      <c r="Q102" s="100"/>
      <c r="R102" s="100"/>
      <c r="S102" s="100"/>
      <c r="T102" s="100"/>
      <c r="U102" s="100"/>
      <c r="V102" s="100"/>
      <c r="W102" s="100"/>
      <c r="X102" s="100"/>
      <c r="Y102" s="100"/>
      <c r="Z102" s="100"/>
    </row>
    <row r="103" spans="1:26" ht="15.75" hidden="1" customHeight="1" x14ac:dyDescent="0.15">
      <c r="A103" s="76"/>
      <c r="B103" s="76"/>
      <c r="C103" s="100"/>
      <c r="D103" s="100"/>
      <c r="E103" s="100"/>
      <c r="F103" s="100"/>
      <c r="G103" s="100"/>
      <c r="H103" s="100"/>
      <c r="I103" s="119"/>
      <c r="J103" s="100"/>
      <c r="K103" s="131"/>
      <c r="L103" s="100"/>
      <c r="M103" s="100"/>
      <c r="N103" s="100"/>
      <c r="O103" s="100"/>
      <c r="P103" s="100"/>
      <c r="Q103" s="100"/>
      <c r="R103" s="100"/>
      <c r="S103" s="100"/>
      <c r="T103" s="100"/>
      <c r="U103" s="100"/>
      <c r="V103" s="100"/>
      <c r="W103" s="100"/>
      <c r="X103" s="100"/>
      <c r="Y103" s="100"/>
      <c r="Z103" s="100"/>
    </row>
    <row r="104" spans="1:26" ht="15.75" hidden="1" customHeight="1" x14ac:dyDescent="0.15">
      <c r="A104" s="76"/>
      <c r="B104" s="76"/>
      <c r="C104" s="100"/>
      <c r="D104" s="100"/>
      <c r="E104" s="100"/>
      <c r="F104" s="100"/>
      <c r="G104" s="100"/>
      <c r="H104" s="100"/>
      <c r="I104" s="119"/>
      <c r="J104" s="100"/>
      <c r="K104" s="131"/>
      <c r="L104" s="100"/>
      <c r="M104" s="100"/>
      <c r="N104" s="100"/>
      <c r="O104" s="100"/>
      <c r="P104" s="100"/>
      <c r="Q104" s="100"/>
      <c r="R104" s="100"/>
      <c r="S104" s="100"/>
      <c r="T104" s="100"/>
      <c r="U104" s="100"/>
      <c r="V104" s="100"/>
      <c r="W104" s="100"/>
      <c r="X104" s="100"/>
      <c r="Y104" s="100"/>
      <c r="Z104" s="100"/>
    </row>
    <row r="105" spans="1:26" ht="15.75" hidden="1" customHeight="1" x14ac:dyDescent="0.15">
      <c r="A105" s="76"/>
      <c r="B105" s="76"/>
      <c r="C105" s="100"/>
      <c r="D105" s="100"/>
      <c r="E105" s="100"/>
      <c r="F105" s="100"/>
      <c r="G105" s="100"/>
      <c r="H105" s="100"/>
      <c r="I105" s="119"/>
      <c r="J105" s="100"/>
      <c r="K105" s="131"/>
      <c r="L105" s="100"/>
      <c r="M105" s="100"/>
      <c r="N105" s="100"/>
      <c r="O105" s="100"/>
      <c r="P105" s="100"/>
      <c r="Q105" s="100"/>
      <c r="R105" s="100"/>
      <c r="S105" s="100"/>
      <c r="T105" s="100"/>
      <c r="U105" s="100"/>
      <c r="V105" s="100"/>
      <c r="W105" s="100"/>
      <c r="X105" s="100"/>
      <c r="Y105" s="100"/>
      <c r="Z105" s="100"/>
    </row>
    <row r="106" spans="1:26" ht="15.75" hidden="1" customHeight="1" x14ac:dyDescent="0.15">
      <c r="A106" s="76"/>
      <c r="B106" s="76"/>
      <c r="C106" s="100"/>
      <c r="D106" s="100"/>
      <c r="E106" s="100"/>
      <c r="F106" s="100"/>
      <c r="G106" s="100"/>
      <c r="H106" s="100"/>
      <c r="I106" s="119"/>
      <c r="J106" s="100"/>
      <c r="K106" s="131"/>
      <c r="L106" s="100"/>
      <c r="M106" s="100"/>
      <c r="N106" s="100"/>
      <c r="O106" s="100"/>
      <c r="P106" s="100"/>
      <c r="Q106" s="100"/>
      <c r="R106" s="100"/>
      <c r="S106" s="100"/>
      <c r="T106" s="100"/>
      <c r="U106" s="100"/>
      <c r="V106" s="100"/>
      <c r="W106" s="100"/>
      <c r="X106" s="100"/>
      <c r="Y106" s="100"/>
      <c r="Z106" s="100"/>
    </row>
    <row r="107" spans="1:26" ht="15.75" hidden="1" customHeight="1" x14ac:dyDescent="0.15">
      <c r="A107" s="76"/>
      <c r="B107" s="76"/>
      <c r="C107" s="100"/>
      <c r="D107" s="100"/>
      <c r="E107" s="100"/>
      <c r="F107" s="100"/>
      <c r="G107" s="100"/>
      <c r="H107" s="100"/>
      <c r="I107" s="119"/>
      <c r="J107" s="100"/>
      <c r="K107" s="131"/>
      <c r="L107" s="100"/>
      <c r="M107" s="100"/>
      <c r="N107" s="100"/>
      <c r="O107" s="100"/>
      <c r="P107" s="100"/>
      <c r="Q107" s="100"/>
      <c r="R107" s="100"/>
      <c r="S107" s="100"/>
      <c r="T107" s="100"/>
      <c r="U107" s="100"/>
      <c r="V107" s="100"/>
      <c r="W107" s="100"/>
      <c r="X107" s="100"/>
      <c r="Y107" s="100"/>
      <c r="Z107" s="100"/>
    </row>
    <row r="108" spans="1:26" ht="20.100000000000001" customHeight="1" x14ac:dyDescent="0.15">
      <c r="A108" s="76"/>
      <c r="B108" s="76"/>
      <c r="C108" s="100"/>
      <c r="D108" s="100"/>
      <c r="E108" s="100"/>
      <c r="F108" s="100"/>
      <c r="G108" s="100"/>
      <c r="H108" s="100"/>
      <c r="I108" s="119"/>
      <c r="J108" s="100"/>
      <c r="K108" s="131"/>
      <c r="L108" s="100"/>
      <c r="M108" s="100"/>
      <c r="N108" s="100"/>
      <c r="O108" s="100"/>
      <c r="P108" s="100"/>
      <c r="Q108" s="100"/>
      <c r="R108" s="100"/>
      <c r="S108" s="100"/>
      <c r="T108" s="100"/>
      <c r="U108" s="100"/>
      <c r="V108" s="100"/>
      <c r="W108" s="100"/>
      <c r="X108" s="100"/>
      <c r="Y108" s="100"/>
      <c r="Z108" s="100"/>
    </row>
    <row r="109" spans="1:26" ht="20.100000000000001" customHeight="1" x14ac:dyDescent="0.15">
      <c r="A109" s="76"/>
      <c r="B109" s="76"/>
      <c r="C109" s="87" t="s">
        <v>44</v>
      </c>
      <c r="D109" s="88"/>
      <c r="E109" s="88"/>
      <c r="F109" s="88"/>
      <c r="G109" s="88"/>
      <c r="H109" s="89"/>
      <c r="Q109" s="132"/>
    </row>
    <row r="110" spans="1:26" ht="15" customHeight="1" x14ac:dyDescent="0.15">
      <c r="A110" s="76"/>
      <c r="B110" s="76"/>
      <c r="C110" s="133"/>
      <c r="D110" s="134"/>
      <c r="E110" s="134"/>
      <c r="F110" s="134"/>
      <c r="G110" s="134"/>
      <c r="H110" s="134"/>
      <c r="I110" s="135"/>
      <c r="J110" s="92"/>
      <c r="K110" s="135"/>
      <c r="L110" s="92"/>
      <c r="M110" s="92"/>
      <c r="N110" s="92"/>
      <c r="O110" s="92"/>
      <c r="P110" s="92"/>
      <c r="Q110" s="136"/>
      <c r="R110" s="92"/>
      <c r="S110" s="92"/>
      <c r="T110" s="92"/>
      <c r="U110" s="92"/>
      <c r="V110" s="92"/>
      <c r="W110" s="92"/>
      <c r="X110" s="92"/>
      <c r="Y110" s="92"/>
      <c r="Z110" s="93"/>
    </row>
    <row r="111" spans="1:26" ht="30" customHeight="1" x14ac:dyDescent="0.15">
      <c r="A111" s="76"/>
      <c r="B111" s="76"/>
      <c r="C111" s="133"/>
      <c r="D111" s="137" t="s">
        <v>60</v>
      </c>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99"/>
    </row>
    <row r="112" spans="1:26" ht="20.100000000000001" customHeight="1" x14ac:dyDescent="0.15">
      <c r="A112" s="76"/>
      <c r="B112" s="76"/>
      <c r="C112" s="94"/>
      <c r="D112" s="95">
        <v>1</v>
      </c>
      <c r="E112" s="71" t="s">
        <v>45</v>
      </c>
      <c r="I112" s="28"/>
      <c r="J112" s="28"/>
      <c r="K112" s="28"/>
      <c r="L112" s="28"/>
      <c r="M112" s="28"/>
      <c r="N112" s="28"/>
      <c r="O112" s="28"/>
      <c r="P112" s="28"/>
      <c r="Q112" s="41"/>
      <c r="R112" s="28"/>
      <c r="S112" s="28"/>
      <c r="T112" s="28"/>
      <c r="U112" s="28"/>
      <c r="V112" s="28"/>
      <c r="W112" s="28"/>
      <c r="X112" s="28"/>
      <c r="Y112" s="28"/>
      <c r="Z112" s="99"/>
    </row>
    <row r="113" spans="1:26" ht="20.100000000000001" customHeight="1" x14ac:dyDescent="0.15">
      <c r="A113" s="76"/>
      <c r="B113" s="76"/>
      <c r="C113" s="94"/>
      <c r="D113" s="95"/>
      <c r="E113" s="100"/>
      <c r="F113" s="100"/>
      <c r="G113" s="100"/>
      <c r="H113" s="100"/>
      <c r="I113" s="106"/>
      <c r="J113" s="102" t="s">
        <v>46</v>
      </c>
      <c r="K113" s="125"/>
      <c r="L113" s="101"/>
      <c r="M113" s="101"/>
      <c r="N113" s="101"/>
      <c r="O113" s="101"/>
      <c r="P113" s="101"/>
      <c r="Q113" s="138"/>
      <c r="R113" s="101"/>
      <c r="S113" s="101"/>
      <c r="T113" s="101"/>
      <c r="U113" s="101"/>
      <c r="V113" s="101"/>
      <c r="W113" s="101"/>
      <c r="X113" s="101"/>
      <c r="Y113" s="101"/>
      <c r="Z113" s="99"/>
    </row>
    <row r="114" spans="1:26" ht="20.100000000000001" customHeight="1" x14ac:dyDescent="0.15">
      <c r="A114" s="76">
        <f>IFERROR(IF(AND(TRIM($I114)&lt;&gt;"", NOT(OR(IFERROR(SEARCH(" ",$I114),0)&gt;0, IFERROR(SEARCH("　",$I114),0)&gt;0))),1001,0),3)</f>
        <v>0</v>
      </c>
      <c r="B114" s="76"/>
      <c r="C114" s="94"/>
      <c r="D114" s="95">
        <f>D112+1</f>
        <v>2</v>
      </c>
      <c r="E114" s="71" t="s">
        <v>47</v>
      </c>
      <c r="I114" s="28"/>
      <c r="J114" s="28"/>
      <c r="K114" s="28"/>
      <c r="L114" s="28"/>
      <c r="M114" s="28"/>
      <c r="N114" s="28"/>
      <c r="O114" s="28"/>
      <c r="P114" s="28"/>
      <c r="Q114" s="28"/>
      <c r="R114" s="28"/>
      <c r="S114" s="28"/>
      <c r="T114" s="28"/>
      <c r="U114" s="28"/>
      <c r="V114" s="28"/>
      <c r="W114" s="28"/>
      <c r="X114" s="28"/>
      <c r="Y114" s="28"/>
      <c r="Z114" s="99"/>
    </row>
    <row r="115" spans="1:26" ht="20.100000000000001" customHeight="1" x14ac:dyDescent="0.15">
      <c r="A115" s="76"/>
      <c r="B115" s="76"/>
      <c r="C115" s="94"/>
      <c r="D115" s="95"/>
      <c r="E115" s="100"/>
      <c r="F115" s="100"/>
      <c r="G115" s="100"/>
      <c r="H115" s="100"/>
      <c r="I115" s="106"/>
      <c r="J115" s="102" t="s">
        <v>26</v>
      </c>
      <c r="K115" s="102"/>
      <c r="L115" s="102"/>
      <c r="M115" s="102"/>
      <c r="N115" s="102"/>
      <c r="O115" s="102"/>
      <c r="P115" s="102"/>
      <c r="Q115" s="102"/>
      <c r="R115" s="102"/>
      <c r="S115" s="102"/>
      <c r="T115" s="102"/>
      <c r="U115" s="102"/>
      <c r="V115" s="102"/>
      <c r="W115" s="102"/>
      <c r="X115" s="102"/>
      <c r="Y115" s="102"/>
      <c r="Z115" s="99"/>
    </row>
    <row r="116" spans="1:26" ht="20.100000000000001" customHeight="1" x14ac:dyDescent="0.15">
      <c r="A116" s="76">
        <f>IFERROR(IF(AND(TRIM($I116)&lt;&gt;"", NOT(OR(IFERROR(SEARCH(" ",$I116),0)&gt;0, IFERROR(SEARCH("　",$I116),0)&gt;0))),1001,0),3)</f>
        <v>0</v>
      </c>
      <c r="B116" s="76"/>
      <c r="C116" s="94"/>
      <c r="D116" s="95">
        <f>D114+1</f>
        <v>3</v>
      </c>
      <c r="E116" s="71" t="s">
        <v>48</v>
      </c>
      <c r="I116" s="28"/>
      <c r="J116" s="28"/>
      <c r="K116" s="28"/>
      <c r="L116" s="28"/>
      <c r="M116" s="28"/>
      <c r="N116" s="28"/>
      <c r="O116" s="28"/>
      <c r="P116" s="28"/>
      <c r="Q116" s="28"/>
      <c r="R116" s="28"/>
      <c r="S116" s="28"/>
      <c r="T116" s="28"/>
      <c r="U116" s="28"/>
      <c r="V116" s="28"/>
      <c r="W116" s="28"/>
      <c r="X116" s="28"/>
      <c r="Y116" s="28"/>
      <c r="Z116" s="99"/>
    </row>
    <row r="117" spans="1:26" ht="20.100000000000001" customHeight="1" x14ac:dyDescent="0.15">
      <c r="A117" s="76"/>
      <c r="B117" s="76"/>
      <c r="C117" s="94"/>
      <c r="D117" s="100"/>
      <c r="E117" s="100"/>
      <c r="F117" s="100"/>
      <c r="G117" s="100"/>
      <c r="H117" s="100"/>
      <c r="I117" s="106"/>
      <c r="J117" s="102" t="s">
        <v>28</v>
      </c>
      <c r="K117" s="102"/>
      <c r="L117" s="102"/>
      <c r="M117" s="102"/>
      <c r="N117" s="102"/>
      <c r="O117" s="102"/>
      <c r="P117" s="102"/>
      <c r="Q117" s="102"/>
      <c r="R117" s="102"/>
      <c r="S117" s="102"/>
      <c r="T117" s="102"/>
      <c r="U117" s="102"/>
      <c r="V117" s="102"/>
      <c r="W117" s="102"/>
      <c r="X117" s="102"/>
      <c r="Y117" s="102"/>
      <c r="Z117" s="99"/>
    </row>
    <row r="118" spans="1:26" ht="20.100000000000001" customHeight="1" x14ac:dyDescent="0.15">
      <c r="A118" s="76"/>
      <c r="B118" s="76"/>
      <c r="C118" s="94"/>
      <c r="D118" s="95">
        <f>D116+1</f>
        <v>4</v>
      </c>
      <c r="E118" s="71" t="s">
        <v>18</v>
      </c>
      <c r="I118" s="31"/>
      <c r="J118" s="32"/>
      <c r="K118" s="32"/>
      <c r="L118" s="32"/>
      <c r="M118" s="32"/>
      <c r="N118" s="100"/>
      <c r="O118" s="100"/>
      <c r="P118" s="100"/>
      <c r="Q118" s="100"/>
      <c r="R118" s="100"/>
      <c r="S118" s="100"/>
      <c r="T118" s="100"/>
      <c r="U118" s="100"/>
      <c r="V118" s="100"/>
      <c r="W118" s="100"/>
      <c r="X118" s="100"/>
      <c r="Y118" s="100"/>
      <c r="Z118" s="99"/>
    </row>
    <row r="119" spans="1:26" ht="20.100000000000001" customHeight="1" x14ac:dyDescent="0.15">
      <c r="A119" s="76"/>
      <c r="B119" s="76"/>
      <c r="C119" s="94"/>
      <c r="D119" s="95"/>
      <c r="E119" s="100"/>
      <c r="F119" s="100"/>
      <c r="G119" s="100"/>
      <c r="H119" s="100"/>
      <c r="I119" s="97"/>
      <c r="J119" s="102" t="s">
        <v>66</v>
      </c>
      <c r="K119" s="101"/>
      <c r="L119" s="101"/>
      <c r="M119" s="101"/>
      <c r="N119" s="101"/>
      <c r="O119" s="101"/>
      <c r="P119" s="101"/>
      <c r="Q119" s="101"/>
      <c r="R119" s="101"/>
      <c r="S119" s="101"/>
      <c r="T119" s="101"/>
      <c r="U119" s="101"/>
      <c r="V119" s="101"/>
      <c r="W119" s="101"/>
      <c r="X119" s="101"/>
      <c r="Y119" s="101"/>
      <c r="Z119" s="99"/>
    </row>
    <row r="120" spans="1:26" ht="20.100000000000001" customHeight="1" x14ac:dyDescent="0.15">
      <c r="A120" s="76">
        <f>IFERROR(IF(AND(TRIM($I120)&lt;&gt;"", AND(OR(ISERROR(FIND("@"&amp;LEFT($I120,3)&amp;"@", 都道府県3))=FALSE, ISERROR(FIND("@"&amp;LEFT($I120,4)&amp;"@",都道府県4))=FALSE))=FALSE),1001,0),3)</f>
        <v>0</v>
      </c>
      <c r="B120" s="76"/>
      <c r="C120" s="94"/>
      <c r="D120" s="95">
        <f>D118+1</f>
        <v>5</v>
      </c>
      <c r="E120" s="71" t="s">
        <v>19</v>
      </c>
      <c r="I120" s="33"/>
      <c r="J120" s="33"/>
      <c r="K120" s="33"/>
      <c r="L120" s="33"/>
      <c r="M120" s="33"/>
      <c r="N120" s="33"/>
      <c r="O120" s="33"/>
      <c r="P120" s="33"/>
      <c r="Q120" s="34"/>
      <c r="R120" s="33"/>
      <c r="S120" s="33"/>
      <c r="T120" s="33"/>
      <c r="U120" s="33"/>
      <c r="V120" s="33"/>
      <c r="W120" s="33"/>
      <c r="X120" s="33"/>
      <c r="Y120" s="33"/>
      <c r="Z120" s="99"/>
    </row>
    <row r="121" spans="1:26" ht="20.100000000000001" customHeight="1" x14ac:dyDescent="0.15">
      <c r="A121" s="76"/>
      <c r="B121" s="76"/>
      <c r="C121" s="94"/>
      <c r="D121" s="95"/>
      <c r="E121" s="100"/>
      <c r="F121" s="100"/>
      <c r="G121" s="100"/>
      <c r="H121" s="100"/>
      <c r="I121" s="97"/>
      <c r="J121" s="102" t="s">
        <v>49</v>
      </c>
      <c r="K121" s="101"/>
      <c r="L121" s="101"/>
      <c r="M121" s="101"/>
      <c r="N121" s="101"/>
      <c r="O121" s="101"/>
      <c r="P121" s="101"/>
      <c r="Q121" s="101"/>
      <c r="R121" s="101"/>
      <c r="S121" s="101"/>
      <c r="T121" s="101"/>
      <c r="U121" s="101"/>
      <c r="V121" s="101"/>
      <c r="W121" s="101"/>
      <c r="X121" s="101"/>
      <c r="Y121" s="101"/>
      <c r="Z121" s="99"/>
    </row>
    <row r="122" spans="1:26" ht="20.100000000000001" customHeight="1" x14ac:dyDescent="0.15">
      <c r="A122" s="76">
        <f>IFERROR(IF(AND(TRIM($I122)&lt;&gt;"", NOT(AND(ISNUMBER(VALUE(SUBSTITUTE($I122,"-",""))), IFERROR(SEARCH("-",$I122),0)&gt;0))),1001,0),3)</f>
        <v>0</v>
      </c>
      <c r="B122" s="76"/>
      <c r="C122" s="94"/>
      <c r="D122" s="95">
        <f>D120+1</f>
        <v>6</v>
      </c>
      <c r="E122" s="71" t="s">
        <v>29</v>
      </c>
      <c r="I122" s="28"/>
      <c r="J122" s="28"/>
      <c r="K122" s="28"/>
      <c r="L122" s="28"/>
      <c r="M122" s="28"/>
      <c r="O122" s="107" t="s">
        <v>30</v>
      </c>
      <c r="P122" s="1"/>
      <c r="Q122" s="71" t="s">
        <v>31</v>
      </c>
      <c r="Y122" s="101"/>
      <c r="Z122" s="99"/>
    </row>
    <row r="123" spans="1:26" ht="20.100000000000001" customHeight="1" x14ac:dyDescent="0.15">
      <c r="A123" s="76"/>
      <c r="B123" s="76"/>
      <c r="C123" s="103"/>
      <c r="D123" s="100"/>
      <c r="E123" s="100"/>
      <c r="F123" s="100"/>
      <c r="G123" s="100"/>
      <c r="H123" s="100"/>
      <c r="I123" s="97"/>
      <c r="J123" s="102" t="s">
        <v>50</v>
      </c>
      <c r="K123" s="101"/>
      <c r="L123" s="101"/>
      <c r="M123" s="101"/>
      <c r="N123" s="101"/>
      <c r="O123" s="101"/>
      <c r="P123" s="101"/>
      <c r="Q123" s="101"/>
      <c r="R123" s="101"/>
      <c r="S123" s="101"/>
      <c r="T123" s="101"/>
      <c r="U123" s="101"/>
      <c r="V123" s="101"/>
      <c r="W123" s="101"/>
      <c r="X123" s="101"/>
      <c r="Y123" s="101"/>
      <c r="Z123" s="99"/>
    </row>
    <row r="124" spans="1:26" ht="20.100000000000001" customHeight="1" x14ac:dyDescent="0.15">
      <c r="A124" s="76">
        <f>IFERROR(IF(AND(TRIM($I124)&lt;&gt;"", NOT(AND(ISNUMBER(VALUE(SUBSTITUTE($I124,"-",""))), IFERROR(SEARCH("-",$I124),0)&gt;0))),1001,0),3)</f>
        <v>0</v>
      </c>
      <c r="B124" s="76"/>
      <c r="C124" s="94"/>
      <c r="D124" s="95">
        <f>D122+1</f>
        <v>7</v>
      </c>
      <c r="E124" s="71" t="s">
        <v>33</v>
      </c>
      <c r="I124" s="28"/>
      <c r="J124" s="28"/>
      <c r="K124" s="28"/>
      <c r="L124" s="28"/>
      <c r="M124" s="28"/>
      <c r="N124" s="101"/>
      <c r="O124" s="101"/>
      <c r="P124" s="101"/>
      <c r="Q124" s="101"/>
      <c r="R124" s="101"/>
      <c r="S124" s="101"/>
      <c r="T124" s="101"/>
      <c r="U124" s="101"/>
      <c r="V124" s="101"/>
      <c r="W124" s="101"/>
      <c r="X124" s="101"/>
      <c r="Y124" s="101"/>
      <c r="Z124" s="99"/>
    </row>
    <row r="125" spans="1:26" ht="20.100000000000001" customHeight="1" x14ac:dyDescent="0.15">
      <c r="A125" s="76"/>
      <c r="B125" s="76"/>
      <c r="C125" s="103"/>
      <c r="D125" s="100"/>
      <c r="E125" s="100"/>
      <c r="F125" s="100"/>
      <c r="G125" s="100"/>
      <c r="H125" s="100"/>
      <c r="I125" s="97"/>
      <c r="J125" s="102" t="s">
        <v>50</v>
      </c>
      <c r="K125" s="101"/>
      <c r="L125" s="101"/>
      <c r="M125" s="101"/>
      <c r="N125" s="101"/>
      <c r="O125" s="101"/>
      <c r="P125" s="101"/>
      <c r="Q125" s="101"/>
      <c r="R125" s="101"/>
      <c r="S125" s="101"/>
      <c r="T125" s="101"/>
      <c r="U125" s="101"/>
      <c r="V125" s="101"/>
      <c r="W125" s="101"/>
      <c r="X125" s="101"/>
      <c r="Y125" s="101"/>
      <c r="Z125" s="99"/>
    </row>
    <row r="126" spans="1:26" ht="20.100000000000001" customHeight="1" x14ac:dyDescent="0.15">
      <c r="A126" s="76">
        <f>IFERROR(IF(AND(TRIM($I126)&lt;&gt;"", NOT(IFERROR(SEARCH("@",$I126),0)&gt;0)),1001,0),3)</f>
        <v>0</v>
      </c>
      <c r="B126" s="76"/>
      <c r="C126" s="94"/>
      <c r="D126" s="95">
        <f>D124+1</f>
        <v>8</v>
      </c>
      <c r="E126" s="71" t="s">
        <v>34</v>
      </c>
      <c r="I126" s="28"/>
      <c r="J126" s="28"/>
      <c r="K126" s="28"/>
      <c r="L126" s="28"/>
      <c r="M126" s="28"/>
      <c r="N126" s="28"/>
      <c r="O126" s="28"/>
      <c r="P126" s="28"/>
      <c r="Q126" s="30"/>
      <c r="R126" s="28"/>
      <c r="S126" s="28"/>
      <c r="T126" s="28"/>
      <c r="U126" s="28"/>
      <c r="V126" s="28"/>
      <c r="W126" s="28"/>
      <c r="X126" s="28"/>
      <c r="Y126" s="28"/>
      <c r="Z126" s="99"/>
    </row>
    <row r="127" spans="1:26" ht="20.100000000000001" customHeight="1" x14ac:dyDescent="0.15">
      <c r="A127" s="76"/>
      <c r="B127" s="76"/>
      <c r="C127" s="103"/>
      <c r="D127" s="100"/>
      <c r="E127" s="100"/>
      <c r="F127" s="100"/>
      <c r="G127" s="100"/>
      <c r="H127" s="100"/>
      <c r="I127" s="97"/>
      <c r="J127" s="108" t="s">
        <v>64</v>
      </c>
      <c r="K127" s="125"/>
      <c r="L127" s="101"/>
      <c r="M127" s="101"/>
      <c r="N127" s="101"/>
      <c r="O127" s="101"/>
      <c r="P127" s="101"/>
      <c r="Q127" s="126"/>
      <c r="R127" s="101"/>
      <c r="S127" s="101"/>
      <c r="T127" s="101"/>
      <c r="U127" s="101"/>
      <c r="V127" s="101"/>
      <c r="W127" s="101"/>
      <c r="X127" s="101"/>
      <c r="Y127" s="101"/>
      <c r="Z127" s="99"/>
    </row>
    <row r="128" spans="1:26" ht="20.100000000000001" customHeight="1" x14ac:dyDescent="0.15">
      <c r="A128" s="76"/>
      <c r="B128" s="76"/>
      <c r="C128" s="114"/>
      <c r="D128" s="115"/>
      <c r="E128" s="115"/>
      <c r="F128" s="115"/>
      <c r="G128" s="115"/>
      <c r="H128" s="115"/>
      <c r="I128" s="117"/>
      <c r="J128" s="116"/>
      <c r="K128" s="117"/>
      <c r="L128" s="116"/>
      <c r="M128" s="116"/>
      <c r="N128" s="116"/>
      <c r="O128" s="116"/>
      <c r="P128" s="116"/>
      <c r="Q128" s="139"/>
      <c r="R128" s="116"/>
      <c r="S128" s="116"/>
      <c r="T128" s="116"/>
      <c r="U128" s="116"/>
      <c r="V128" s="116"/>
      <c r="W128" s="116"/>
      <c r="X128" s="116"/>
      <c r="Y128" s="116"/>
      <c r="Z128" s="118"/>
    </row>
    <row r="129" spans="1:26" ht="20.100000000000001" customHeight="1" x14ac:dyDescent="0.15">
      <c r="A129" s="76"/>
      <c r="B129" s="76"/>
      <c r="C129" s="100"/>
      <c r="D129" s="100"/>
      <c r="E129" s="100"/>
      <c r="F129" s="100"/>
      <c r="G129" s="100"/>
      <c r="H129" s="100"/>
      <c r="I129" s="120"/>
      <c r="J129" s="120"/>
      <c r="K129" s="120"/>
      <c r="L129" s="120"/>
      <c r="M129" s="120"/>
      <c r="N129" s="120"/>
      <c r="O129" s="120"/>
      <c r="P129" s="120"/>
      <c r="Q129" s="140"/>
      <c r="R129" s="120"/>
      <c r="S129" s="120"/>
      <c r="T129" s="120"/>
      <c r="U129" s="120"/>
      <c r="V129" s="120"/>
      <c r="W129" s="120"/>
      <c r="X129" s="120"/>
      <c r="Y129" s="120"/>
      <c r="Z129" s="100"/>
    </row>
    <row r="130" spans="1:26" ht="15.75" hidden="1" customHeight="1" x14ac:dyDescent="0.15">
      <c r="A130" s="76"/>
      <c r="B130" s="76"/>
      <c r="C130" s="100"/>
      <c r="D130" s="100"/>
      <c r="E130" s="100"/>
      <c r="F130" s="100"/>
      <c r="G130" s="100"/>
      <c r="H130" s="100"/>
      <c r="I130" s="120"/>
      <c r="J130" s="120"/>
      <c r="K130" s="120"/>
      <c r="L130" s="120"/>
      <c r="M130" s="120"/>
      <c r="N130" s="120"/>
      <c r="O130" s="120"/>
      <c r="P130" s="120"/>
      <c r="Q130" s="140"/>
      <c r="R130" s="120"/>
      <c r="S130" s="120"/>
      <c r="T130" s="120"/>
      <c r="U130" s="120"/>
      <c r="V130" s="120"/>
      <c r="W130" s="120"/>
      <c r="X130" s="120"/>
      <c r="Y130" s="120"/>
      <c r="Z130" s="100"/>
    </row>
    <row r="131" spans="1:26" ht="15.75" hidden="1" customHeight="1" x14ac:dyDescent="0.15">
      <c r="A131" s="76"/>
      <c r="B131" s="76"/>
      <c r="C131" s="100"/>
      <c r="D131" s="100"/>
      <c r="E131" s="100"/>
      <c r="F131" s="100"/>
      <c r="G131" s="100"/>
      <c r="H131" s="100"/>
      <c r="I131" s="120"/>
      <c r="J131" s="120"/>
      <c r="K131" s="120"/>
      <c r="L131" s="120"/>
      <c r="M131" s="120"/>
      <c r="N131" s="120"/>
      <c r="O131" s="120"/>
      <c r="P131" s="120"/>
      <c r="Q131" s="140"/>
      <c r="R131" s="120"/>
      <c r="S131" s="120"/>
      <c r="T131" s="120"/>
      <c r="U131" s="120"/>
      <c r="V131" s="120"/>
      <c r="W131" s="120"/>
      <c r="X131" s="120"/>
      <c r="Y131" s="120"/>
      <c r="Z131" s="100"/>
    </row>
    <row r="132" spans="1:26" ht="15.75" hidden="1" customHeight="1" x14ac:dyDescent="0.15">
      <c r="A132" s="76"/>
      <c r="B132" s="76"/>
      <c r="C132" s="100"/>
      <c r="D132" s="100"/>
      <c r="E132" s="100"/>
      <c r="F132" s="100"/>
      <c r="G132" s="100"/>
      <c r="H132" s="100"/>
      <c r="I132" s="120"/>
      <c r="J132" s="120"/>
      <c r="K132" s="120"/>
      <c r="L132" s="120"/>
      <c r="M132" s="120"/>
      <c r="N132" s="120"/>
      <c r="O132" s="120"/>
      <c r="P132" s="120"/>
      <c r="Q132" s="140"/>
      <c r="R132" s="120"/>
      <c r="S132" s="120"/>
      <c r="T132" s="120"/>
      <c r="U132" s="120"/>
      <c r="V132" s="120"/>
      <c r="W132" s="120"/>
      <c r="X132" s="120"/>
      <c r="Y132" s="120"/>
      <c r="Z132" s="100"/>
    </row>
    <row r="133" spans="1:26" ht="15.75" hidden="1" customHeight="1" x14ac:dyDescent="0.15">
      <c r="A133" s="76"/>
      <c r="B133" s="76"/>
      <c r="C133" s="100"/>
      <c r="D133" s="100"/>
      <c r="E133" s="100"/>
      <c r="F133" s="100"/>
      <c r="G133" s="100"/>
      <c r="H133" s="100"/>
      <c r="I133" s="120"/>
      <c r="J133" s="120"/>
      <c r="K133" s="120"/>
      <c r="L133" s="120"/>
      <c r="M133" s="120"/>
      <c r="N133" s="120"/>
      <c r="O133" s="120"/>
      <c r="P133" s="120"/>
      <c r="Q133" s="140"/>
      <c r="R133" s="120"/>
      <c r="S133" s="120"/>
      <c r="T133" s="120"/>
      <c r="U133" s="120"/>
      <c r="V133" s="120"/>
      <c r="W133" s="120"/>
      <c r="X133" s="120"/>
      <c r="Y133" s="120"/>
      <c r="Z133" s="100"/>
    </row>
    <row r="134" spans="1:26" ht="15.75" hidden="1" customHeight="1" x14ac:dyDescent="0.15">
      <c r="A134" s="76"/>
      <c r="B134" s="76"/>
      <c r="C134" s="100"/>
      <c r="D134" s="100"/>
      <c r="E134" s="100"/>
      <c r="F134" s="100"/>
      <c r="G134" s="100"/>
      <c r="H134" s="100"/>
      <c r="I134" s="120"/>
      <c r="J134" s="120"/>
      <c r="K134" s="120"/>
      <c r="L134" s="120"/>
      <c r="M134" s="120"/>
      <c r="N134" s="120"/>
      <c r="O134" s="120"/>
      <c r="P134" s="120"/>
      <c r="Q134" s="140"/>
      <c r="R134" s="120"/>
      <c r="S134" s="120"/>
      <c r="T134" s="120"/>
      <c r="U134" s="120"/>
      <c r="V134" s="120"/>
      <c r="W134" s="120"/>
      <c r="X134" s="120"/>
      <c r="Y134" s="120"/>
      <c r="Z134" s="100"/>
    </row>
    <row r="135" spans="1:26" ht="15.75" hidden="1" customHeight="1" x14ac:dyDescent="0.15">
      <c r="A135" s="76"/>
      <c r="B135" s="76"/>
      <c r="C135" s="100"/>
      <c r="D135" s="100"/>
      <c r="E135" s="100"/>
      <c r="F135" s="100"/>
      <c r="G135" s="100"/>
      <c r="H135" s="100"/>
      <c r="I135" s="120"/>
      <c r="J135" s="120"/>
      <c r="K135" s="120"/>
      <c r="L135" s="120"/>
      <c r="M135" s="120"/>
      <c r="N135" s="120"/>
      <c r="O135" s="120"/>
      <c r="P135" s="120"/>
      <c r="Q135" s="140"/>
      <c r="R135" s="120"/>
      <c r="S135" s="120"/>
      <c r="T135" s="120"/>
      <c r="U135" s="120"/>
      <c r="V135" s="120"/>
      <c r="W135" s="120"/>
      <c r="X135" s="120"/>
      <c r="Y135" s="120"/>
      <c r="Z135" s="100"/>
    </row>
    <row r="136" spans="1:26" ht="15.75" hidden="1" customHeight="1" x14ac:dyDescent="0.15">
      <c r="A136" s="76"/>
      <c r="B136" s="76"/>
      <c r="C136" s="100"/>
      <c r="D136" s="100"/>
      <c r="E136" s="100"/>
      <c r="F136" s="100"/>
      <c r="G136" s="100"/>
      <c r="H136" s="100"/>
      <c r="I136" s="120"/>
      <c r="J136" s="120"/>
      <c r="K136" s="120"/>
      <c r="L136" s="120"/>
      <c r="M136" s="120"/>
      <c r="N136" s="120"/>
      <c r="O136" s="120"/>
      <c r="P136" s="120"/>
      <c r="Q136" s="140"/>
      <c r="R136" s="120"/>
      <c r="S136" s="120"/>
      <c r="T136" s="120"/>
      <c r="U136" s="120"/>
      <c r="V136" s="120"/>
      <c r="W136" s="120"/>
      <c r="X136" s="120"/>
      <c r="Y136" s="120"/>
      <c r="Z136" s="100"/>
    </row>
    <row r="137" spans="1:26" ht="15.75" hidden="1" customHeight="1" x14ac:dyDescent="0.15">
      <c r="A137" s="76"/>
      <c r="B137" s="76"/>
      <c r="C137" s="100"/>
      <c r="D137" s="100"/>
      <c r="E137" s="100"/>
      <c r="F137" s="100"/>
      <c r="G137" s="100"/>
      <c r="H137" s="100"/>
      <c r="I137" s="120"/>
      <c r="J137" s="120"/>
      <c r="K137" s="120"/>
      <c r="L137" s="120"/>
      <c r="M137" s="120"/>
      <c r="N137" s="120"/>
      <c r="O137" s="120"/>
      <c r="P137" s="120"/>
      <c r="Q137" s="140"/>
      <c r="R137" s="120"/>
      <c r="S137" s="120"/>
      <c r="T137" s="120"/>
      <c r="U137" s="120"/>
      <c r="V137" s="120"/>
      <c r="W137" s="120"/>
      <c r="X137" s="120"/>
      <c r="Y137" s="120"/>
      <c r="Z137" s="100"/>
    </row>
    <row r="138" spans="1:26" ht="15.75" hidden="1" customHeight="1" x14ac:dyDescent="0.15">
      <c r="A138" s="76"/>
      <c r="B138" s="76"/>
      <c r="C138" s="100"/>
      <c r="D138" s="100"/>
      <c r="E138" s="100"/>
      <c r="F138" s="100"/>
      <c r="G138" s="100"/>
      <c r="H138" s="100"/>
      <c r="I138" s="120"/>
      <c r="J138" s="120"/>
      <c r="K138" s="120"/>
      <c r="L138" s="120"/>
      <c r="M138" s="120"/>
      <c r="N138" s="120"/>
      <c r="O138" s="120"/>
      <c r="P138" s="120"/>
      <c r="Q138" s="140"/>
      <c r="R138" s="120"/>
      <c r="S138" s="120"/>
      <c r="T138" s="120"/>
      <c r="U138" s="120"/>
      <c r="V138" s="120"/>
      <c r="W138" s="120"/>
      <c r="X138" s="120"/>
      <c r="Y138" s="120"/>
      <c r="Z138" s="100"/>
    </row>
    <row r="139" spans="1:26" ht="15.75" hidden="1" customHeight="1" x14ac:dyDescent="0.15">
      <c r="A139" s="76"/>
      <c r="B139" s="76"/>
      <c r="C139" s="100"/>
      <c r="D139" s="100"/>
      <c r="E139" s="100"/>
      <c r="F139" s="100"/>
      <c r="G139" s="100"/>
      <c r="H139" s="100"/>
      <c r="I139" s="120"/>
      <c r="J139" s="120"/>
      <c r="K139" s="120"/>
      <c r="L139" s="120"/>
      <c r="M139" s="120"/>
      <c r="N139" s="120"/>
      <c r="O139" s="120"/>
      <c r="P139" s="120"/>
      <c r="Q139" s="140"/>
      <c r="R139" s="120"/>
      <c r="S139" s="120"/>
      <c r="T139" s="120"/>
      <c r="U139" s="120"/>
      <c r="V139" s="120"/>
      <c r="W139" s="120"/>
      <c r="X139" s="120"/>
      <c r="Y139" s="120"/>
      <c r="Z139" s="100"/>
    </row>
    <row r="140" spans="1:26" ht="15.75" hidden="1" customHeight="1" x14ac:dyDescent="0.15">
      <c r="A140" s="76"/>
      <c r="B140" s="76"/>
      <c r="C140" s="100"/>
      <c r="D140" s="100"/>
      <c r="E140" s="100"/>
      <c r="F140" s="100"/>
      <c r="G140" s="100"/>
      <c r="H140" s="100"/>
      <c r="I140" s="120"/>
      <c r="J140" s="120"/>
      <c r="K140" s="120"/>
      <c r="L140" s="120"/>
      <c r="M140" s="120"/>
      <c r="N140" s="120"/>
      <c r="O140" s="120"/>
      <c r="P140" s="120"/>
      <c r="Q140" s="140"/>
      <c r="R140" s="120"/>
      <c r="S140" s="120"/>
      <c r="T140" s="120"/>
      <c r="U140" s="120"/>
      <c r="V140" s="120"/>
      <c r="W140" s="120"/>
      <c r="X140" s="120"/>
      <c r="Y140" s="120"/>
      <c r="Z140" s="100"/>
    </row>
    <row r="141" spans="1:26" ht="15.75" hidden="1" customHeight="1" x14ac:dyDescent="0.15">
      <c r="A141" s="76"/>
      <c r="B141" s="76"/>
      <c r="C141" s="100"/>
      <c r="D141" s="100"/>
      <c r="E141" s="100"/>
      <c r="F141" s="100"/>
      <c r="G141" s="100"/>
      <c r="H141" s="100"/>
      <c r="I141" s="120"/>
      <c r="J141" s="120"/>
      <c r="K141" s="120"/>
      <c r="L141" s="120"/>
      <c r="M141" s="120"/>
      <c r="N141" s="120"/>
      <c r="O141" s="120"/>
      <c r="P141" s="120"/>
      <c r="Q141" s="140"/>
      <c r="R141" s="120"/>
      <c r="S141" s="120"/>
      <c r="T141" s="120"/>
      <c r="U141" s="120"/>
      <c r="V141" s="120"/>
      <c r="W141" s="120"/>
      <c r="X141" s="120"/>
      <c r="Y141" s="120"/>
      <c r="Z141" s="100"/>
    </row>
    <row r="142" spans="1:26" ht="15.75" hidden="1" customHeight="1" x14ac:dyDescent="0.15">
      <c r="A142" s="76"/>
      <c r="B142" s="76"/>
      <c r="C142" s="100"/>
      <c r="D142" s="100"/>
      <c r="E142" s="100"/>
      <c r="F142" s="100"/>
      <c r="G142" s="100"/>
      <c r="H142" s="100"/>
      <c r="I142" s="120"/>
      <c r="J142" s="120"/>
      <c r="K142" s="120"/>
      <c r="L142" s="120"/>
      <c r="M142" s="120"/>
      <c r="N142" s="120"/>
      <c r="O142" s="120"/>
      <c r="P142" s="120"/>
      <c r="Q142" s="140"/>
      <c r="R142" s="120"/>
      <c r="S142" s="120"/>
      <c r="T142" s="120"/>
      <c r="U142" s="120"/>
      <c r="V142" s="120"/>
      <c r="W142" s="120"/>
      <c r="X142" s="120"/>
      <c r="Y142" s="120"/>
      <c r="Z142" s="100"/>
    </row>
    <row r="143" spans="1:26" ht="15.75" hidden="1" customHeight="1" x14ac:dyDescent="0.15">
      <c r="A143" s="76"/>
      <c r="B143" s="76"/>
      <c r="C143" s="100"/>
      <c r="D143" s="100"/>
      <c r="E143" s="100"/>
      <c r="F143" s="100"/>
      <c r="G143" s="100"/>
      <c r="H143" s="100"/>
      <c r="I143" s="120"/>
      <c r="J143" s="120"/>
      <c r="K143" s="120"/>
      <c r="L143" s="120"/>
      <c r="M143" s="120"/>
      <c r="N143" s="120"/>
      <c r="O143" s="120"/>
      <c r="P143" s="120"/>
      <c r="Q143" s="140"/>
      <c r="R143" s="120"/>
      <c r="S143" s="120"/>
      <c r="T143" s="120"/>
      <c r="U143" s="120"/>
      <c r="V143" s="120"/>
      <c r="W143" s="120"/>
      <c r="X143" s="120"/>
      <c r="Y143" s="120"/>
      <c r="Z143" s="100"/>
    </row>
    <row r="144" spans="1:26" ht="15.75" hidden="1" customHeight="1" x14ac:dyDescent="0.15">
      <c r="A144" s="76"/>
      <c r="B144" s="76"/>
      <c r="C144" s="100"/>
      <c r="D144" s="100"/>
      <c r="E144" s="100"/>
      <c r="F144" s="100"/>
      <c r="G144" s="100"/>
      <c r="H144" s="100"/>
      <c r="I144" s="120"/>
      <c r="J144" s="120"/>
      <c r="K144" s="120"/>
      <c r="L144" s="120"/>
      <c r="M144" s="120"/>
      <c r="N144" s="120"/>
      <c r="O144" s="120"/>
      <c r="P144" s="120"/>
      <c r="Q144" s="140"/>
      <c r="R144" s="120"/>
      <c r="S144" s="120"/>
      <c r="T144" s="120"/>
      <c r="U144" s="120"/>
      <c r="V144" s="120"/>
      <c r="W144" s="120"/>
      <c r="X144" s="120"/>
      <c r="Y144" s="120"/>
      <c r="Z144" s="100"/>
    </row>
    <row r="145" spans="1:26" ht="15.75" hidden="1" customHeight="1" x14ac:dyDescent="0.15">
      <c r="A145" s="76"/>
      <c r="B145" s="76"/>
      <c r="C145" s="100"/>
      <c r="D145" s="100"/>
      <c r="E145" s="100"/>
      <c r="F145" s="100"/>
      <c r="G145" s="100"/>
      <c r="H145" s="100"/>
      <c r="I145" s="120"/>
      <c r="J145" s="120"/>
      <c r="K145" s="120"/>
      <c r="L145" s="120"/>
      <c r="M145" s="120"/>
      <c r="N145" s="120"/>
      <c r="O145" s="120"/>
      <c r="P145" s="120"/>
      <c r="Q145" s="140"/>
      <c r="R145" s="120"/>
      <c r="S145" s="120"/>
      <c r="T145" s="120"/>
      <c r="U145" s="120"/>
      <c r="V145" s="120"/>
      <c r="W145" s="120"/>
      <c r="X145" s="120"/>
      <c r="Y145" s="120"/>
      <c r="Z145" s="100"/>
    </row>
    <row r="146" spans="1:26" ht="15.75" hidden="1" customHeight="1" x14ac:dyDescent="0.15">
      <c r="A146" s="76"/>
      <c r="B146" s="76"/>
      <c r="C146" s="100"/>
      <c r="D146" s="100"/>
      <c r="E146" s="100"/>
      <c r="F146" s="100"/>
      <c r="G146" s="100"/>
      <c r="H146" s="100"/>
      <c r="I146" s="120"/>
      <c r="J146" s="120"/>
      <c r="K146" s="120"/>
      <c r="L146" s="120"/>
      <c r="M146" s="120"/>
      <c r="N146" s="120"/>
      <c r="O146" s="120"/>
      <c r="P146" s="120"/>
      <c r="Q146" s="140"/>
      <c r="R146" s="120"/>
      <c r="S146" s="120"/>
      <c r="T146" s="120"/>
      <c r="U146" s="120"/>
      <c r="V146" s="120"/>
      <c r="W146" s="120"/>
      <c r="X146" s="120"/>
      <c r="Y146" s="120"/>
      <c r="Z146" s="100"/>
    </row>
    <row r="147" spans="1:26" ht="15.75" hidden="1" customHeight="1" x14ac:dyDescent="0.15">
      <c r="A147" s="76"/>
      <c r="B147" s="76"/>
      <c r="C147" s="100"/>
      <c r="D147" s="100"/>
      <c r="E147" s="100"/>
      <c r="F147" s="100"/>
      <c r="G147" s="100"/>
      <c r="H147" s="100"/>
      <c r="I147" s="120"/>
      <c r="J147" s="120"/>
      <c r="K147" s="120"/>
      <c r="L147" s="120"/>
      <c r="M147" s="120"/>
      <c r="N147" s="120"/>
      <c r="O147" s="120"/>
      <c r="P147" s="120"/>
      <c r="Q147" s="140"/>
      <c r="R147" s="120"/>
      <c r="S147" s="120"/>
      <c r="T147" s="120"/>
      <c r="U147" s="120"/>
      <c r="V147" s="120"/>
      <c r="W147" s="120"/>
      <c r="X147" s="120"/>
      <c r="Y147" s="120"/>
      <c r="Z147" s="100"/>
    </row>
    <row r="148" spans="1:26" ht="15.75" hidden="1" customHeight="1" x14ac:dyDescent="0.15">
      <c r="A148" s="76"/>
      <c r="B148" s="76"/>
      <c r="C148" s="100"/>
      <c r="D148" s="100"/>
      <c r="E148" s="100"/>
      <c r="F148" s="100"/>
      <c r="G148" s="100"/>
      <c r="H148" s="100"/>
      <c r="I148" s="120"/>
      <c r="J148" s="120"/>
      <c r="K148" s="120"/>
      <c r="L148" s="120"/>
      <c r="M148" s="120"/>
      <c r="N148" s="120"/>
      <c r="O148" s="120"/>
      <c r="P148" s="120"/>
      <c r="Q148" s="140"/>
      <c r="R148" s="120"/>
      <c r="S148" s="120"/>
      <c r="T148" s="120"/>
      <c r="U148" s="120"/>
      <c r="V148" s="120"/>
      <c r="W148" s="120"/>
      <c r="X148" s="120"/>
      <c r="Y148" s="120"/>
      <c r="Z148" s="100"/>
    </row>
    <row r="149" spans="1:26" ht="20.100000000000001" customHeight="1" x14ac:dyDescent="0.15">
      <c r="A149" s="76"/>
      <c r="B149" s="76"/>
      <c r="C149" s="100"/>
      <c r="D149" s="100"/>
      <c r="E149" s="100"/>
      <c r="F149" s="100"/>
      <c r="G149" s="100"/>
      <c r="H149" s="100"/>
      <c r="I149" s="120"/>
      <c r="J149" s="100"/>
      <c r="K149" s="100"/>
      <c r="L149" s="100"/>
      <c r="M149" s="100"/>
      <c r="N149" s="100"/>
      <c r="O149" s="100"/>
      <c r="P149" s="100"/>
      <c r="Q149" s="141"/>
      <c r="R149" s="100"/>
      <c r="S149" s="100"/>
      <c r="T149" s="100"/>
      <c r="U149" s="100"/>
      <c r="V149" s="100"/>
      <c r="W149" s="100"/>
      <c r="X149" s="100"/>
      <c r="Y149" s="100"/>
      <c r="Z149" s="100"/>
    </row>
    <row r="150" spans="1:26" ht="20.100000000000001" customHeight="1" x14ac:dyDescent="0.15">
      <c r="A150" s="76"/>
      <c r="B150" s="76"/>
      <c r="C150" s="87" t="s">
        <v>51</v>
      </c>
      <c r="D150" s="88"/>
      <c r="E150" s="88"/>
      <c r="F150" s="88"/>
      <c r="G150" s="88"/>
      <c r="H150" s="89"/>
      <c r="I150" s="121"/>
      <c r="K150" s="121"/>
    </row>
    <row r="151" spans="1:26" ht="20.100000000000001" customHeight="1" x14ac:dyDescent="0.15">
      <c r="A151" s="76"/>
      <c r="B151" s="76"/>
      <c r="C151" s="90"/>
      <c r="D151" s="91"/>
      <c r="E151" s="91"/>
      <c r="F151" s="91"/>
      <c r="G151" s="91"/>
      <c r="H151" s="91"/>
      <c r="I151" s="92"/>
      <c r="J151" s="92"/>
      <c r="K151" s="92"/>
      <c r="L151" s="92"/>
      <c r="M151" s="92"/>
      <c r="N151" s="92"/>
      <c r="O151" s="92"/>
      <c r="P151" s="92"/>
      <c r="Q151" s="92"/>
      <c r="R151" s="92"/>
      <c r="S151" s="92"/>
      <c r="T151" s="92"/>
      <c r="U151" s="92"/>
      <c r="V151" s="92"/>
      <c r="W151" s="92"/>
      <c r="X151" s="92"/>
      <c r="Y151" s="92"/>
      <c r="Z151" s="93"/>
    </row>
    <row r="152" spans="1:26" ht="20.100000000000001" customHeight="1" x14ac:dyDescent="0.15">
      <c r="A152" s="76"/>
      <c r="B152" s="76"/>
      <c r="C152" s="90"/>
      <c r="D152" s="142" t="s">
        <v>52</v>
      </c>
      <c r="E152" s="122"/>
      <c r="F152" s="122"/>
      <c r="G152" s="122"/>
      <c r="H152" s="122"/>
      <c r="I152" s="122"/>
      <c r="J152" s="122"/>
      <c r="K152" s="122"/>
      <c r="L152" s="122"/>
      <c r="M152" s="122"/>
      <c r="N152" s="122"/>
      <c r="O152" s="122"/>
      <c r="P152" s="122"/>
      <c r="Q152" s="122"/>
      <c r="R152" s="122"/>
      <c r="S152" s="122"/>
      <c r="T152" s="122"/>
      <c r="U152" s="122"/>
      <c r="V152" s="122"/>
      <c r="W152" s="122"/>
      <c r="X152" s="101"/>
      <c r="Y152" s="100"/>
      <c r="Z152" s="99"/>
    </row>
    <row r="153" spans="1:26" ht="20.100000000000001" customHeight="1" x14ac:dyDescent="0.15">
      <c r="A153" s="76">
        <f>IFERROR(IF(AND($I153&lt;&gt;"しない", $I153&lt;&gt;"する"),1001,0),3)</f>
        <v>0</v>
      </c>
      <c r="B153" s="76"/>
      <c r="C153" s="94"/>
      <c r="D153" s="95">
        <v>1</v>
      </c>
      <c r="E153" s="100" t="s">
        <v>53</v>
      </c>
      <c r="F153" s="100"/>
      <c r="G153" s="100"/>
      <c r="H153" s="100"/>
      <c r="I153" s="28" t="s">
        <v>54</v>
      </c>
      <c r="J153" s="29"/>
      <c r="K153" s="29"/>
      <c r="L153" s="29"/>
      <c r="M153" s="29"/>
      <c r="N153" s="100"/>
      <c r="O153" s="100"/>
      <c r="P153" s="100"/>
      <c r="Q153" s="100"/>
      <c r="R153" s="100"/>
      <c r="S153" s="100"/>
      <c r="T153" s="100"/>
      <c r="U153" s="100"/>
      <c r="Z153" s="143"/>
    </row>
    <row r="154" spans="1:26" ht="20.100000000000001" customHeight="1" x14ac:dyDescent="0.15">
      <c r="A154" s="76"/>
      <c r="B154" s="76"/>
      <c r="C154" s="103"/>
      <c r="D154" s="100"/>
      <c r="E154" s="100"/>
      <c r="F154" s="100"/>
      <c r="G154" s="100"/>
      <c r="H154" s="100"/>
      <c r="I154" s="144"/>
      <c r="J154" s="102" t="s">
        <v>6</v>
      </c>
      <c r="K154" s="102"/>
      <c r="L154" s="102"/>
      <c r="M154" s="102"/>
      <c r="N154" s="102"/>
      <c r="O154" s="102"/>
      <c r="P154" s="102"/>
      <c r="Q154" s="102"/>
      <c r="R154" s="102"/>
      <c r="S154" s="102"/>
      <c r="T154" s="102"/>
      <c r="U154" s="100"/>
      <c r="Z154" s="143"/>
    </row>
    <row r="155" spans="1:26" ht="20.100000000000001" customHeight="1" x14ac:dyDescent="0.15">
      <c r="A155" s="76">
        <f>IFERROR(IF(AND($I153="する",OR(TRIM($I155)="", NOT(OR(IFERROR(SEARCH(" ",$I155),0)&gt;0, IFERROR(SEARCH("　",$I155),0)&gt;0)))),1001,0),3)</f>
        <v>0</v>
      </c>
      <c r="B155" s="76"/>
      <c r="C155" s="94"/>
      <c r="D155" s="95">
        <v>2</v>
      </c>
      <c r="E155" s="71" t="s">
        <v>47</v>
      </c>
      <c r="I155" s="28"/>
      <c r="J155" s="28"/>
      <c r="K155" s="28"/>
      <c r="L155" s="28"/>
      <c r="M155" s="28"/>
      <c r="N155" s="28"/>
      <c r="O155" s="28"/>
      <c r="P155" s="28"/>
      <c r="Q155" s="28"/>
      <c r="R155" s="28"/>
      <c r="S155" s="28"/>
      <c r="T155" s="28"/>
      <c r="U155" s="28"/>
      <c r="V155" s="28"/>
      <c r="W155" s="28"/>
      <c r="X155" s="28"/>
      <c r="Y155" s="28"/>
      <c r="Z155" s="99"/>
    </row>
    <row r="156" spans="1:26" ht="20.100000000000001" customHeight="1" x14ac:dyDescent="0.15">
      <c r="A156" s="76"/>
      <c r="B156" s="76"/>
      <c r="C156" s="94"/>
      <c r="D156" s="95"/>
      <c r="E156" s="100"/>
      <c r="F156" s="100"/>
      <c r="G156" s="100"/>
      <c r="H156" s="100"/>
      <c r="I156" s="106"/>
      <c r="J156" s="102" t="s">
        <v>26</v>
      </c>
      <c r="K156" s="102"/>
      <c r="L156" s="102"/>
      <c r="M156" s="102"/>
      <c r="N156" s="102"/>
      <c r="O156" s="102"/>
      <c r="P156" s="102"/>
      <c r="Q156" s="102"/>
      <c r="R156" s="102"/>
      <c r="S156" s="102"/>
      <c r="T156" s="102"/>
      <c r="U156" s="102"/>
      <c r="V156" s="102"/>
      <c r="W156" s="102"/>
      <c r="X156" s="102"/>
      <c r="Y156" s="102"/>
      <c r="Z156" s="99"/>
    </row>
    <row r="157" spans="1:26" ht="20.100000000000001" customHeight="1" x14ac:dyDescent="0.15">
      <c r="A157" s="76">
        <f>IFERROR(IF(AND($I153="する",OR(TRIM($I157)="", NOT(OR(IFERROR(SEARCH(" ",$I157),0)&gt;0, IFERROR(SEARCH("　",$I157),0)&gt;0)))),1001,0),3)</f>
        <v>0</v>
      </c>
      <c r="B157" s="76"/>
      <c r="C157" s="94"/>
      <c r="D157" s="95">
        <v>3</v>
      </c>
      <c r="E157" s="71" t="s">
        <v>48</v>
      </c>
      <c r="I157" s="28"/>
      <c r="J157" s="28"/>
      <c r="K157" s="28"/>
      <c r="L157" s="28"/>
      <c r="M157" s="28"/>
      <c r="N157" s="28"/>
      <c r="O157" s="28"/>
      <c r="P157" s="28"/>
      <c r="Q157" s="28"/>
      <c r="R157" s="28"/>
      <c r="S157" s="28"/>
      <c r="T157" s="28"/>
      <c r="U157" s="28"/>
      <c r="V157" s="28"/>
      <c r="W157" s="28"/>
      <c r="X157" s="28"/>
      <c r="Y157" s="28"/>
      <c r="Z157" s="99"/>
    </row>
    <row r="158" spans="1:26" ht="20.100000000000001" customHeight="1" x14ac:dyDescent="0.15">
      <c r="A158" s="76"/>
      <c r="B158" s="76"/>
      <c r="C158" s="103"/>
      <c r="D158" s="100"/>
      <c r="E158" s="100"/>
      <c r="F158" s="100"/>
      <c r="G158" s="100"/>
      <c r="H158" s="100"/>
      <c r="I158" s="106"/>
      <c r="J158" s="102" t="s">
        <v>28</v>
      </c>
      <c r="K158" s="102"/>
      <c r="L158" s="102"/>
      <c r="M158" s="102"/>
      <c r="N158" s="102"/>
      <c r="O158" s="102"/>
      <c r="P158" s="102"/>
      <c r="Q158" s="102"/>
      <c r="R158" s="102"/>
      <c r="S158" s="102"/>
      <c r="T158" s="102"/>
      <c r="U158" s="102"/>
      <c r="V158" s="102"/>
      <c r="W158" s="102"/>
      <c r="X158" s="102"/>
      <c r="Y158" s="102"/>
      <c r="Z158" s="99"/>
    </row>
    <row r="159" spans="1:26" ht="20.100000000000001" customHeight="1" x14ac:dyDescent="0.15">
      <c r="A159" s="76">
        <f>IFERROR(IF(AND($I153="する",OR(TRIM($I159)="", LEN($I159)&lt;&gt;8, NOT(ISNUMBER(VALUE($I159))), IFERROR(SEARCH("-", $I159),0)&gt;0)),1001,0),3)</f>
        <v>0</v>
      </c>
      <c r="B159" s="76"/>
      <c r="C159" s="94"/>
      <c r="D159" s="95">
        <v>4</v>
      </c>
      <c r="E159" s="71" t="s">
        <v>55</v>
      </c>
      <c r="I159" s="28"/>
      <c r="J159" s="28"/>
      <c r="K159" s="28"/>
      <c r="L159" s="28"/>
      <c r="M159" s="28"/>
      <c r="N159" s="100"/>
      <c r="O159" s="100"/>
      <c r="P159" s="100"/>
      <c r="Q159" s="100"/>
      <c r="R159" s="100"/>
      <c r="S159" s="100"/>
      <c r="T159" s="100"/>
      <c r="U159" s="100"/>
      <c r="V159" s="100"/>
      <c r="W159" s="100"/>
      <c r="X159" s="100"/>
      <c r="Y159" s="100"/>
      <c r="Z159" s="99"/>
    </row>
    <row r="160" spans="1:26" ht="20.100000000000001" customHeight="1" x14ac:dyDescent="0.15">
      <c r="A160" s="76"/>
      <c r="B160" s="76"/>
      <c r="C160" s="103"/>
      <c r="D160" s="100"/>
      <c r="E160" s="100"/>
      <c r="F160" s="100"/>
      <c r="G160" s="100"/>
      <c r="H160" s="100"/>
      <c r="I160" s="97"/>
      <c r="J160" s="102" t="s">
        <v>59</v>
      </c>
      <c r="K160" s="101"/>
      <c r="L160" s="101"/>
      <c r="M160" s="101"/>
      <c r="N160" s="101"/>
      <c r="O160" s="101"/>
      <c r="P160" s="101"/>
      <c r="Q160" s="101"/>
      <c r="R160" s="101"/>
      <c r="S160" s="101"/>
      <c r="T160" s="101"/>
      <c r="U160" s="101"/>
      <c r="V160" s="101"/>
      <c r="W160" s="101"/>
      <c r="X160" s="101"/>
      <c r="Y160" s="101"/>
      <c r="Z160" s="99"/>
    </row>
    <row r="161" spans="1:27" ht="20.100000000000001" customHeight="1" x14ac:dyDescent="0.15">
      <c r="A161" s="76">
        <f>IFERROR(IF(AND($I153="する",TRIM($I161)=""),1001,0),3)</f>
        <v>0</v>
      </c>
      <c r="B161" s="76"/>
      <c r="C161" s="94"/>
      <c r="D161" s="95">
        <v>5</v>
      </c>
      <c r="E161" s="71" t="s">
        <v>18</v>
      </c>
      <c r="I161" s="31"/>
      <c r="J161" s="32"/>
      <c r="K161" s="32"/>
      <c r="L161" s="32"/>
      <c r="M161" s="32"/>
      <c r="N161" s="100"/>
      <c r="O161" s="100"/>
      <c r="P161" s="100"/>
      <c r="Q161" s="100"/>
      <c r="R161" s="100"/>
      <c r="S161" s="100"/>
      <c r="T161" s="100"/>
      <c r="U161" s="100"/>
      <c r="V161" s="100"/>
      <c r="W161" s="100"/>
      <c r="X161" s="100"/>
      <c r="Y161" s="100"/>
      <c r="Z161" s="99"/>
    </row>
    <row r="162" spans="1:27" ht="20.100000000000001" customHeight="1" x14ac:dyDescent="0.15">
      <c r="A162" s="76"/>
      <c r="B162" s="76"/>
      <c r="C162" s="94"/>
      <c r="D162" s="95"/>
      <c r="E162" s="100"/>
      <c r="F162" s="100"/>
      <c r="G162" s="100"/>
      <c r="H162" s="100"/>
      <c r="I162" s="97"/>
      <c r="J162" s="102" t="s">
        <v>65</v>
      </c>
      <c r="K162" s="101"/>
      <c r="L162" s="101"/>
      <c r="M162" s="101"/>
      <c r="N162" s="101"/>
      <c r="O162" s="101"/>
      <c r="P162" s="101"/>
      <c r="Q162" s="101"/>
      <c r="R162" s="101"/>
      <c r="S162" s="101"/>
      <c r="T162" s="101"/>
      <c r="U162" s="101"/>
      <c r="V162" s="101"/>
      <c r="W162" s="101"/>
      <c r="X162" s="101"/>
      <c r="Y162" s="101"/>
      <c r="Z162" s="99"/>
    </row>
    <row r="163" spans="1:27" ht="20.100000000000001" customHeight="1" x14ac:dyDescent="0.15">
      <c r="A163" s="76">
        <f>IFERROR(IF(AND($I153="する",AND($I163&lt;&gt;"", OR(ISERROR(FIND("@"&amp;LEFT($I163,3)&amp;"@", 都道府県3))=FALSE, ISERROR(FIND("@"&amp;LEFT($I163,4)&amp;"@",都道府県4))=FALSE))=FALSE),1001,0),3)</f>
        <v>0</v>
      </c>
      <c r="B163" s="76"/>
      <c r="C163" s="94"/>
      <c r="D163" s="95">
        <v>6</v>
      </c>
      <c r="E163" s="71" t="s">
        <v>19</v>
      </c>
      <c r="I163" s="33"/>
      <c r="J163" s="33"/>
      <c r="K163" s="33"/>
      <c r="L163" s="33"/>
      <c r="M163" s="33"/>
      <c r="N163" s="33"/>
      <c r="O163" s="33"/>
      <c r="P163" s="33"/>
      <c r="Q163" s="34"/>
      <c r="R163" s="33"/>
      <c r="S163" s="33"/>
      <c r="T163" s="33"/>
      <c r="U163" s="33"/>
      <c r="V163" s="33"/>
      <c r="W163" s="33"/>
      <c r="X163" s="33"/>
      <c r="Y163" s="33"/>
      <c r="Z163" s="99"/>
    </row>
    <row r="164" spans="1:27" ht="20.100000000000001" customHeight="1" x14ac:dyDescent="0.15">
      <c r="A164" s="76"/>
      <c r="B164" s="76"/>
      <c r="C164" s="94"/>
      <c r="D164" s="95"/>
      <c r="E164" s="100"/>
      <c r="F164" s="100"/>
      <c r="G164" s="100"/>
      <c r="H164" s="100"/>
      <c r="I164" s="97"/>
      <c r="J164" s="102" t="s">
        <v>20</v>
      </c>
      <c r="K164" s="101"/>
      <c r="L164" s="101"/>
      <c r="M164" s="101"/>
      <c r="N164" s="101"/>
      <c r="O164" s="101"/>
      <c r="P164" s="101"/>
      <c r="Q164" s="101"/>
      <c r="R164" s="101"/>
      <c r="S164" s="101"/>
      <c r="T164" s="101"/>
      <c r="U164" s="101"/>
      <c r="V164" s="101"/>
      <c r="W164" s="101"/>
      <c r="X164" s="101"/>
      <c r="Y164" s="101"/>
      <c r="Z164" s="99"/>
    </row>
    <row r="165" spans="1:27" ht="20.100000000000001" customHeight="1" x14ac:dyDescent="0.15">
      <c r="A165" s="76">
        <f>IFERROR(IF(AND($I153="する",NOT(AND(TRIM($I165)&lt;&gt;"",ISNUMBER(VALUE(SUBSTITUTE($I165,"-",""))),IFERROR(SEARCH("-",$I165),0)&gt;0))),1001,0),3)</f>
        <v>0</v>
      </c>
      <c r="B165" s="76"/>
      <c r="C165" s="94"/>
      <c r="D165" s="95">
        <v>7</v>
      </c>
      <c r="E165" s="71" t="s">
        <v>29</v>
      </c>
      <c r="I165" s="28"/>
      <c r="J165" s="28"/>
      <c r="K165" s="28"/>
      <c r="L165" s="28"/>
      <c r="M165" s="28"/>
      <c r="Y165" s="101"/>
      <c r="Z165" s="99"/>
    </row>
    <row r="166" spans="1:27" ht="20.100000000000001" customHeight="1" x14ac:dyDescent="0.15">
      <c r="A166" s="76"/>
      <c r="B166" s="76"/>
      <c r="C166" s="103"/>
      <c r="D166" s="100"/>
      <c r="E166" s="100"/>
      <c r="F166" s="100"/>
      <c r="G166" s="100"/>
      <c r="H166" s="100"/>
      <c r="I166" s="97"/>
      <c r="J166" s="102" t="s">
        <v>32</v>
      </c>
      <c r="K166" s="101"/>
      <c r="L166" s="101"/>
      <c r="M166" s="101"/>
      <c r="N166" s="101"/>
      <c r="O166" s="101"/>
      <c r="P166" s="101"/>
      <c r="Q166" s="101"/>
      <c r="R166" s="101"/>
      <c r="S166" s="101"/>
      <c r="T166" s="101"/>
      <c r="U166" s="101"/>
      <c r="V166" s="101"/>
      <c r="W166" s="101"/>
      <c r="X166" s="101"/>
      <c r="Y166" s="101"/>
      <c r="Z166" s="99"/>
    </row>
    <row r="167" spans="1:27" ht="20.100000000000001" customHeight="1" x14ac:dyDescent="0.15">
      <c r="A167" s="76">
        <f>IFERROR(IF(AND($I153="する",AND(TRIM($I167)&lt;&gt;"",NOT(AND(ISNUMBER(VALUE(SUBSTITUTE($I167,"-",""))),IFERROR(SEARCH("-",$I167),0)&gt;0)))),1001,0),3)</f>
        <v>0</v>
      </c>
      <c r="B167" s="76"/>
      <c r="C167" s="94"/>
      <c r="D167" s="95">
        <v>8</v>
      </c>
      <c r="E167" s="71" t="s">
        <v>33</v>
      </c>
      <c r="I167" s="28"/>
      <c r="J167" s="28"/>
      <c r="K167" s="28"/>
      <c r="L167" s="28"/>
      <c r="M167" s="28"/>
      <c r="N167" s="101"/>
      <c r="O167" s="101"/>
      <c r="P167" s="101"/>
      <c r="Q167" s="101"/>
      <c r="R167" s="101"/>
      <c r="S167" s="101"/>
      <c r="T167" s="101"/>
      <c r="U167" s="101"/>
      <c r="V167" s="101"/>
      <c r="W167" s="101"/>
      <c r="X167" s="101"/>
      <c r="Y167" s="101"/>
      <c r="Z167" s="99"/>
    </row>
    <row r="168" spans="1:27" ht="20.100000000000001" customHeight="1" x14ac:dyDescent="0.15">
      <c r="A168" s="76"/>
      <c r="B168" s="76"/>
      <c r="C168" s="103"/>
      <c r="D168" s="100"/>
      <c r="E168" s="100"/>
      <c r="F168" s="100"/>
      <c r="G168" s="100"/>
      <c r="H168" s="100"/>
      <c r="I168" s="97"/>
      <c r="J168" s="102" t="s">
        <v>32</v>
      </c>
      <c r="K168" s="101"/>
      <c r="L168" s="101"/>
      <c r="M168" s="101"/>
      <c r="N168" s="101"/>
      <c r="O168" s="101"/>
      <c r="P168" s="101"/>
      <c r="Q168" s="101"/>
      <c r="R168" s="101"/>
      <c r="S168" s="101"/>
      <c r="T168" s="101"/>
      <c r="U168" s="101"/>
      <c r="V168" s="101"/>
      <c r="W168" s="101"/>
      <c r="X168" s="101"/>
      <c r="Y168" s="101"/>
      <c r="Z168" s="99"/>
    </row>
    <row r="169" spans="1:27" ht="20.100000000000001" customHeight="1" x14ac:dyDescent="0.15">
      <c r="A169" s="76">
        <f>IFERROR(IF(AND($I153="する",AND(TRIM($I169)&lt;&gt;"", NOT(IFERROR(SEARCH("@",$I169),0)&gt;0))),1001,0),3)</f>
        <v>0</v>
      </c>
      <c r="B169" s="76"/>
      <c r="C169" s="94"/>
      <c r="D169" s="95">
        <v>9</v>
      </c>
      <c r="E169" s="71" t="s">
        <v>34</v>
      </c>
      <c r="I169" s="28"/>
      <c r="J169" s="28"/>
      <c r="K169" s="28"/>
      <c r="L169" s="28"/>
      <c r="M169" s="28"/>
      <c r="N169" s="28"/>
      <c r="O169" s="28"/>
      <c r="P169" s="28"/>
      <c r="Q169" s="30"/>
      <c r="R169" s="28"/>
      <c r="S169" s="28"/>
      <c r="T169" s="28"/>
      <c r="U169" s="28"/>
      <c r="V169" s="28"/>
      <c r="W169" s="28"/>
      <c r="X169" s="28"/>
      <c r="Y169" s="28"/>
      <c r="Z169" s="99"/>
    </row>
    <row r="170" spans="1:27" ht="20.100000000000001" customHeight="1" x14ac:dyDescent="0.15">
      <c r="A170" s="76"/>
      <c r="B170" s="76"/>
      <c r="C170" s="103"/>
      <c r="D170" s="100"/>
      <c r="E170" s="100"/>
      <c r="F170" s="100"/>
      <c r="G170" s="100"/>
      <c r="H170" s="100"/>
      <c r="I170" s="97"/>
      <c r="J170" s="108" t="s">
        <v>63</v>
      </c>
      <c r="K170" s="125"/>
      <c r="L170" s="101"/>
      <c r="M170" s="101"/>
      <c r="N170" s="101"/>
      <c r="O170" s="101"/>
      <c r="P170" s="101"/>
      <c r="Q170" s="126"/>
      <c r="R170" s="101"/>
      <c r="S170" s="101"/>
      <c r="T170" s="101"/>
      <c r="U170" s="101"/>
      <c r="V170" s="101"/>
      <c r="W170" s="101"/>
      <c r="X170" s="101"/>
      <c r="Y170" s="101"/>
      <c r="Z170" s="99"/>
    </row>
    <row r="171" spans="1:27" ht="20.100000000000001" customHeight="1" x14ac:dyDescent="0.15">
      <c r="A171" s="76"/>
      <c r="B171" s="76"/>
      <c r="C171" s="114"/>
      <c r="D171" s="115"/>
      <c r="E171" s="115"/>
      <c r="F171" s="115"/>
      <c r="G171" s="115"/>
      <c r="H171" s="115"/>
      <c r="I171" s="116"/>
      <c r="J171" s="116"/>
      <c r="K171" s="117"/>
      <c r="L171" s="116"/>
      <c r="M171" s="116"/>
      <c r="N171" s="116"/>
      <c r="O171" s="116"/>
      <c r="P171" s="116"/>
      <c r="Q171" s="116"/>
      <c r="R171" s="116"/>
      <c r="S171" s="116"/>
      <c r="T171" s="116"/>
      <c r="U171" s="116"/>
      <c r="V171" s="116"/>
      <c r="W171" s="116"/>
      <c r="X171" s="116"/>
      <c r="Y171" s="145"/>
      <c r="Z171" s="118"/>
      <c r="AA171" s="132"/>
    </row>
    <row r="172" spans="1:27" ht="20.100000000000001" customHeight="1" x14ac:dyDescent="0.15">
      <c r="A172" s="76"/>
      <c r="B172" s="76"/>
      <c r="C172" s="100"/>
      <c r="D172" s="100"/>
      <c r="E172" s="100"/>
      <c r="F172" s="100"/>
      <c r="G172" s="100"/>
      <c r="H172" s="100"/>
      <c r="I172" s="120"/>
      <c r="J172" s="120"/>
      <c r="K172" s="120"/>
      <c r="L172" s="120"/>
      <c r="M172" s="120"/>
      <c r="N172" s="120"/>
      <c r="O172" s="120"/>
      <c r="P172" s="120"/>
      <c r="Q172" s="120"/>
      <c r="R172" s="120"/>
      <c r="S172" s="120"/>
      <c r="T172" s="120"/>
      <c r="U172" s="120"/>
      <c r="V172" s="120"/>
      <c r="W172" s="120"/>
      <c r="X172" s="120"/>
      <c r="Y172" s="146"/>
      <c r="Z172" s="100"/>
      <c r="AA172" s="132"/>
    </row>
    <row r="173" spans="1:27" ht="20.100000000000001" customHeight="1" x14ac:dyDescent="0.15">
      <c r="A173" s="76"/>
      <c r="B173" s="76"/>
      <c r="C173" s="100"/>
      <c r="D173" s="100"/>
      <c r="E173" s="100"/>
      <c r="F173" s="100"/>
      <c r="G173" s="100"/>
      <c r="H173" s="100"/>
      <c r="I173" s="147"/>
      <c r="J173" s="120"/>
      <c r="K173" s="120"/>
      <c r="L173" s="120"/>
      <c r="M173" s="120"/>
      <c r="N173" s="146"/>
      <c r="O173" s="120"/>
      <c r="P173" s="120"/>
      <c r="Q173" s="120"/>
      <c r="R173" s="146"/>
      <c r="S173" s="120"/>
      <c r="T173" s="120"/>
      <c r="U173" s="120"/>
      <c r="V173" s="120"/>
      <c r="W173" s="120"/>
      <c r="X173" s="120"/>
      <c r="Y173" s="120"/>
      <c r="Z173" s="120"/>
    </row>
    <row r="174" spans="1:27" ht="20.100000000000001" customHeight="1" x14ac:dyDescent="0.15">
      <c r="A174" s="76"/>
      <c r="B174" s="76"/>
      <c r="C174" s="87" t="s">
        <v>4</v>
      </c>
      <c r="D174" s="88"/>
      <c r="E174" s="88"/>
      <c r="F174" s="88"/>
      <c r="G174" s="88"/>
      <c r="H174" s="89"/>
      <c r="I174" s="148"/>
      <c r="J174" s="149"/>
      <c r="K174" s="149"/>
      <c r="L174" s="149"/>
      <c r="M174" s="149"/>
      <c r="N174" s="149"/>
      <c r="O174" s="149"/>
      <c r="P174" s="149"/>
      <c r="Q174" s="149"/>
      <c r="R174" s="149"/>
      <c r="S174" s="149"/>
      <c r="T174" s="149"/>
      <c r="U174" s="149"/>
      <c r="V174" s="149"/>
      <c r="W174" s="149"/>
      <c r="X174" s="149"/>
      <c r="Y174" s="149"/>
      <c r="Z174" s="149"/>
    </row>
    <row r="175" spans="1:27" ht="20.100000000000001" customHeight="1" x14ac:dyDescent="0.15">
      <c r="A175" s="76"/>
      <c r="B175" s="76"/>
      <c r="C175" s="150"/>
      <c r="D175" s="151"/>
      <c r="E175" s="151"/>
      <c r="F175" s="151"/>
      <c r="G175" s="151"/>
      <c r="H175" s="151"/>
      <c r="Z175" s="143"/>
    </row>
    <row r="176" spans="1:27" ht="20.100000000000001" customHeight="1" x14ac:dyDescent="0.15">
      <c r="A176" s="76"/>
      <c r="B176" s="76"/>
      <c r="C176" s="90"/>
      <c r="D176" s="95">
        <v>1</v>
      </c>
      <c r="E176" s="100" t="s">
        <v>14</v>
      </c>
      <c r="F176" s="91"/>
      <c r="G176" s="91"/>
      <c r="H176" s="91"/>
      <c r="I176" s="100"/>
      <c r="J176" s="100"/>
      <c r="K176" s="100"/>
      <c r="L176" s="100"/>
      <c r="M176" s="100"/>
      <c r="N176" s="100"/>
      <c r="O176" s="100"/>
      <c r="P176" s="100"/>
      <c r="Q176" s="100"/>
      <c r="R176" s="100"/>
      <c r="S176" s="100"/>
      <c r="T176" s="100"/>
      <c r="U176" s="100"/>
      <c r="V176" s="100"/>
      <c r="W176" s="100"/>
      <c r="X176" s="100"/>
      <c r="Y176" s="100"/>
      <c r="Z176" s="99"/>
    </row>
    <row r="177" spans="1:26" ht="20.100000000000001" customHeight="1" x14ac:dyDescent="0.15">
      <c r="A177" s="76"/>
      <c r="B177" s="76"/>
      <c r="C177" s="94"/>
      <c r="D177" s="143"/>
      <c r="E177" s="152" t="s">
        <v>1</v>
      </c>
      <c r="F177" s="153"/>
      <c r="G177" s="153"/>
      <c r="H177" s="153"/>
      <c r="I177" s="153"/>
      <c r="J177" s="154" t="s">
        <v>191</v>
      </c>
      <c r="K177" s="155"/>
      <c r="L177" s="155"/>
      <c r="M177" s="156"/>
      <c r="N177" s="155" t="s">
        <v>188</v>
      </c>
      <c r="O177" s="155"/>
      <c r="P177" s="157"/>
      <c r="Q177" s="154" t="s">
        <v>71</v>
      </c>
      <c r="R177" s="155"/>
      <c r="S177" s="157"/>
      <c r="T177" s="154" t="s">
        <v>72</v>
      </c>
      <c r="U177" s="155"/>
      <c r="V177" s="158"/>
      <c r="W177" s="159" t="s">
        <v>73</v>
      </c>
      <c r="X177" s="155"/>
      <c r="Y177" s="157"/>
      <c r="Z177" s="143"/>
    </row>
    <row r="178" spans="1:26" ht="20.100000000000001" customHeight="1" x14ac:dyDescent="0.15">
      <c r="A178" s="76">
        <f>IFERROR(IF(OR($J178="",$Q178="",$T178="",$W178=""),1001,0),3)</f>
        <v>1001</v>
      </c>
      <c r="B178" s="329"/>
      <c r="C178" s="94"/>
      <c r="D178" s="143"/>
      <c r="E178" s="160" t="s">
        <v>189</v>
      </c>
      <c r="F178" s="161"/>
      <c r="G178" s="161"/>
      <c r="H178" s="161"/>
      <c r="I178" s="161"/>
      <c r="J178" s="35"/>
      <c r="K178" s="36"/>
      <c r="L178" s="36"/>
      <c r="M178" s="48"/>
      <c r="N178" s="162"/>
      <c r="O178" s="163"/>
      <c r="P178" s="164"/>
      <c r="Q178" s="35"/>
      <c r="R178" s="36"/>
      <c r="S178" s="37"/>
      <c r="T178" s="35"/>
      <c r="U178" s="36"/>
      <c r="V178" s="52"/>
      <c r="W178" s="45"/>
      <c r="X178" s="36"/>
      <c r="Y178" s="37"/>
      <c r="Z178" s="143"/>
    </row>
    <row r="179" spans="1:26" ht="20.100000000000001" customHeight="1" x14ac:dyDescent="0.15">
      <c r="A179" s="76">
        <f>IFERROR(IF(OR($J179="",$N179="",$Q179="",$W179=""),1001,0),3)</f>
        <v>1001</v>
      </c>
      <c r="B179" s="329"/>
      <c r="C179" s="94"/>
      <c r="D179" s="143"/>
      <c r="E179" s="165" t="s">
        <v>70</v>
      </c>
      <c r="F179" s="166"/>
      <c r="G179" s="166"/>
      <c r="H179" s="166"/>
      <c r="I179" s="166"/>
      <c r="J179" s="42"/>
      <c r="K179" s="43"/>
      <c r="L179" s="43"/>
      <c r="M179" s="49"/>
      <c r="N179" s="51"/>
      <c r="O179" s="43"/>
      <c r="P179" s="44"/>
      <c r="Q179" s="42"/>
      <c r="R179" s="43"/>
      <c r="S179" s="44"/>
      <c r="T179" s="167"/>
      <c r="U179" s="168"/>
      <c r="V179" s="169"/>
      <c r="W179" s="46"/>
      <c r="X179" s="43"/>
      <c r="Y179" s="44"/>
      <c r="Z179" s="143"/>
    </row>
    <row r="180" spans="1:26" ht="20.100000000000001" customHeight="1" thickBot="1" x14ac:dyDescent="0.2">
      <c r="A180" s="76">
        <f>IFERROR(IF(OR($N180="",$Q180="",$W180=""),1001,0),3)</f>
        <v>1001</v>
      </c>
      <c r="B180" s="329"/>
      <c r="C180" s="94"/>
      <c r="D180" s="143"/>
      <c r="E180" s="170" t="s">
        <v>190</v>
      </c>
      <c r="F180" s="171"/>
      <c r="G180" s="171"/>
      <c r="H180" s="171"/>
      <c r="I180" s="172"/>
      <c r="J180" s="173"/>
      <c r="K180" s="174"/>
      <c r="L180" s="174"/>
      <c r="M180" s="175"/>
      <c r="N180" s="50"/>
      <c r="O180" s="39"/>
      <c r="P180" s="40"/>
      <c r="Q180" s="38"/>
      <c r="R180" s="39"/>
      <c r="S180" s="40"/>
      <c r="T180" s="176"/>
      <c r="U180" s="177"/>
      <c r="V180" s="177"/>
      <c r="W180" s="47"/>
      <c r="X180" s="39"/>
      <c r="Y180" s="40"/>
      <c r="Z180" s="143"/>
    </row>
    <row r="181" spans="1:26" ht="20.100000000000001" customHeight="1" thickTop="1" x14ac:dyDescent="0.15">
      <c r="A181" s="76"/>
      <c r="B181" s="76"/>
      <c r="C181" s="94"/>
      <c r="E181" s="178" t="s">
        <v>170</v>
      </c>
      <c r="F181" s="179"/>
      <c r="G181" s="179"/>
      <c r="H181" s="179"/>
      <c r="I181" s="180"/>
      <c r="J181" s="181">
        <f>SUM(J178:J180)</f>
        <v>0</v>
      </c>
      <c r="K181" s="182"/>
      <c r="L181" s="182"/>
      <c r="M181" s="183"/>
      <c r="N181" s="184">
        <f>SUM(N178:N180)</f>
        <v>0</v>
      </c>
      <c r="O181" s="182"/>
      <c r="P181" s="185"/>
      <c r="Q181" s="181">
        <f>SUM(Q178:Q180)</f>
        <v>0</v>
      </c>
      <c r="R181" s="182"/>
      <c r="S181" s="185"/>
      <c r="T181" s="181">
        <f>SUM(T178:T180)</f>
        <v>0</v>
      </c>
      <c r="U181" s="182"/>
      <c r="V181" s="186"/>
      <c r="W181" s="187">
        <f>SUM(W178:W180)</f>
        <v>0</v>
      </c>
      <c r="X181" s="182"/>
      <c r="Y181" s="185"/>
      <c r="Z181" s="143"/>
    </row>
    <row r="182" spans="1:26" ht="20.100000000000001" customHeight="1" x14ac:dyDescent="0.15">
      <c r="A182" s="76"/>
      <c r="B182" s="76"/>
      <c r="C182" s="94"/>
      <c r="D182" s="95"/>
      <c r="E182" s="100"/>
      <c r="F182" s="100"/>
      <c r="G182" s="100"/>
      <c r="H182" s="100"/>
      <c r="I182" s="188"/>
      <c r="J182" s="188"/>
      <c r="K182" s="188"/>
      <c r="L182" s="189"/>
      <c r="M182" s="189"/>
      <c r="N182" s="189"/>
      <c r="O182" s="188"/>
      <c r="P182" s="188"/>
      <c r="Q182" s="188"/>
      <c r="R182" s="188"/>
      <c r="S182" s="188"/>
      <c r="T182" s="188"/>
      <c r="U182" s="188"/>
      <c r="V182" s="188"/>
      <c r="W182" s="188"/>
      <c r="X182" s="188"/>
      <c r="Y182" s="188"/>
      <c r="Z182" s="190"/>
    </row>
    <row r="183" spans="1:26" ht="20.100000000000001" customHeight="1" x14ac:dyDescent="0.15">
      <c r="A183" s="76"/>
      <c r="B183" s="76"/>
      <c r="C183" s="94"/>
      <c r="D183" s="95">
        <v>2</v>
      </c>
      <c r="E183" s="71" t="s">
        <v>171</v>
      </c>
      <c r="I183" s="191"/>
      <c r="J183" s="191"/>
      <c r="K183" s="191"/>
      <c r="L183" s="191"/>
      <c r="M183" s="100"/>
      <c r="N183" s="100"/>
      <c r="O183" s="100"/>
      <c r="P183" s="100"/>
      <c r="Q183" s="100"/>
      <c r="R183" s="100"/>
      <c r="S183" s="100"/>
      <c r="T183" s="100"/>
      <c r="U183" s="100"/>
      <c r="V183" s="100"/>
      <c r="W183" s="100"/>
      <c r="X183" s="100"/>
      <c r="Z183" s="143"/>
    </row>
    <row r="184" spans="1:26" ht="20.100000000000001" customHeight="1" x14ac:dyDescent="0.15">
      <c r="A184" s="76"/>
      <c r="B184" s="76"/>
      <c r="C184" s="94"/>
      <c r="D184" s="95"/>
      <c r="E184" s="192" t="s">
        <v>172</v>
      </c>
      <c r="I184" s="191"/>
      <c r="J184" s="191"/>
      <c r="K184" s="191"/>
      <c r="L184" s="191"/>
      <c r="M184" s="100"/>
      <c r="N184" s="100"/>
      <c r="O184" s="100"/>
      <c r="P184" s="100"/>
      <c r="Q184" s="100"/>
      <c r="R184" s="100"/>
      <c r="S184" s="100"/>
      <c r="T184" s="100"/>
      <c r="U184" s="100"/>
      <c r="V184" s="100"/>
      <c r="W184" s="100"/>
      <c r="X184" s="100"/>
      <c r="Z184" s="143"/>
    </row>
    <row r="185" spans="1:26" ht="20.100000000000001" customHeight="1" x14ac:dyDescent="0.15">
      <c r="A185" s="76">
        <f>IFERROR(IF(TRIM($J185)="",1001,0),3)</f>
        <v>1001</v>
      </c>
      <c r="B185" s="76"/>
      <c r="C185" s="94"/>
      <c r="E185" s="193" t="s">
        <v>81</v>
      </c>
      <c r="F185" s="194"/>
      <c r="G185" s="194"/>
      <c r="H185" s="194"/>
      <c r="I185" s="195"/>
      <c r="J185" s="35"/>
      <c r="K185" s="36"/>
      <c r="L185" s="36"/>
      <c r="M185" s="37"/>
      <c r="Y185" s="100"/>
      <c r="Z185" s="143"/>
    </row>
    <row r="186" spans="1:26" ht="20.100000000000001" customHeight="1" x14ac:dyDescent="0.15">
      <c r="A186" s="76">
        <f>IFERROR(IF(TRIM($J186)="",1001,0),3)</f>
        <v>1001</v>
      </c>
      <c r="B186" s="76"/>
      <c r="C186" s="94"/>
      <c r="D186" s="95"/>
      <c r="E186" s="196" t="s">
        <v>82</v>
      </c>
      <c r="F186" s="197"/>
      <c r="G186" s="197"/>
      <c r="H186" s="197"/>
      <c r="I186" s="198"/>
      <c r="J186" s="42"/>
      <c r="K186" s="43"/>
      <c r="L186" s="43"/>
      <c r="M186" s="44"/>
      <c r="Y186" s="100"/>
      <c r="Z186" s="143"/>
    </row>
    <row r="187" spans="1:26" ht="20.100000000000001" customHeight="1" thickBot="1" x14ac:dyDescent="0.2">
      <c r="A187" s="76">
        <f>IFERROR(IF(TRIM($J187)="",1001,0),3)</f>
        <v>1001</v>
      </c>
      <c r="B187" s="76"/>
      <c r="C187" s="94"/>
      <c r="D187" s="95"/>
      <c r="E187" s="199" t="s">
        <v>192</v>
      </c>
      <c r="F187" s="200"/>
      <c r="G187" s="200"/>
      <c r="H187" s="200"/>
      <c r="I187" s="201"/>
      <c r="J187" s="38"/>
      <c r="K187" s="39"/>
      <c r="L187" s="39"/>
      <c r="M187" s="40"/>
      <c r="Y187" s="100"/>
      <c r="Z187" s="143"/>
    </row>
    <row r="188" spans="1:26" ht="20.100000000000001" customHeight="1" thickTop="1" x14ac:dyDescent="0.15">
      <c r="A188" s="76"/>
      <c r="B188" s="76"/>
      <c r="C188" s="94"/>
      <c r="D188" s="95"/>
      <c r="E188" s="202" t="s">
        <v>170</v>
      </c>
      <c r="F188" s="203"/>
      <c r="G188" s="203"/>
      <c r="H188" s="203"/>
      <c r="I188" s="180"/>
      <c r="J188" s="181">
        <f>J185+J186+J187</f>
        <v>0</v>
      </c>
      <c r="K188" s="182"/>
      <c r="L188" s="182"/>
      <c r="M188" s="185"/>
      <c r="Y188" s="100"/>
      <c r="Z188" s="143"/>
    </row>
    <row r="189" spans="1:26" ht="20.100000000000001" customHeight="1" x14ac:dyDescent="0.15">
      <c r="A189" s="76"/>
      <c r="B189" s="76"/>
      <c r="C189" s="94"/>
      <c r="D189" s="95"/>
      <c r="E189" s="204"/>
      <c r="F189" s="205"/>
      <c r="G189" s="189"/>
      <c r="H189" s="189"/>
      <c r="I189" s="206"/>
      <c r="J189" s="189"/>
      <c r="K189" s="189"/>
      <c r="Y189" s="100"/>
      <c r="Z189" s="143"/>
    </row>
    <row r="190" spans="1:26" ht="20.100000000000001" customHeight="1" x14ac:dyDescent="0.15">
      <c r="A190" s="76"/>
      <c r="B190" s="76"/>
      <c r="C190" s="94"/>
      <c r="D190" s="95">
        <v>3</v>
      </c>
      <c r="E190" s="71" t="s">
        <v>173</v>
      </c>
      <c r="J190" s="101"/>
      <c r="K190" s="101"/>
      <c r="L190" s="138"/>
      <c r="M190" s="101"/>
      <c r="N190" s="101"/>
      <c r="O190" s="138"/>
      <c r="P190" s="101"/>
      <c r="Q190" s="101"/>
      <c r="R190" s="138"/>
      <c r="S190" s="101"/>
      <c r="T190" s="101"/>
      <c r="U190" s="101"/>
      <c r="V190" s="101"/>
      <c r="W190" s="101"/>
      <c r="X190" s="101"/>
      <c r="Y190" s="101"/>
      <c r="Z190" s="99"/>
    </row>
    <row r="191" spans="1:26" ht="20.100000000000001" customHeight="1" x14ac:dyDescent="0.15">
      <c r="A191" s="76"/>
      <c r="B191" s="76"/>
      <c r="C191" s="94"/>
      <c r="D191" s="95"/>
      <c r="E191" s="152" t="s">
        <v>1</v>
      </c>
      <c r="F191" s="153"/>
      <c r="G191" s="153"/>
      <c r="H191" s="153"/>
      <c r="I191" s="153"/>
      <c r="J191" s="154" t="s">
        <v>74</v>
      </c>
      <c r="K191" s="155"/>
      <c r="L191" s="155"/>
      <c r="M191" s="157"/>
      <c r="N191" s="207" t="s">
        <v>75</v>
      </c>
      <c r="O191" s="207"/>
      <c r="P191" s="208"/>
      <c r="Q191" s="154" t="s">
        <v>76</v>
      </c>
      <c r="R191" s="155"/>
      <c r="S191" s="157"/>
      <c r="T191" s="101"/>
      <c r="U191" s="101"/>
      <c r="V191" s="101"/>
      <c r="W191" s="101"/>
      <c r="X191" s="101"/>
      <c r="Y191" s="101"/>
      <c r="Z191" s="99"/>
    </row>
    <row r="192" spans="1:26" ht="20.100000000000001" customHeight="1" x14ac:dyDescent="0.15">
      <c r="A192" s="76"/>
      <c r="B192" s="76"/>
      <c r="C192" s="94"/>
      <c r="D192" s="95"/>
      <c r="E192" s="209" t="s">
        <v>77</v>
      </c>
      <c r="F192" s="210"/>
      <c r="G192" s="210"/>
      <c r="H192" s="210"/>
      <c r="I192" s="211"/>
      <c r="J192" s="35"/>
      <c r="K192" s="36"/>
      <c r="L192" s="36"/>
      <c r="M192" s="37"/>
      <c r="N192" s="35"/>
      <c r="O192" s="36"/>
      <c r="P192" s="37"/>
      <c r="Q192" s="35"/>
      <c r="R192" s="36"/>
      <c r="S192" s="37"/>
      <c r="T192" s="101"/>
      <c r="U192" s="101"/>
      <c r="V192" s="101"/>
      <c r="W192" s="101"/>
      <c r="X192" s="101"/>
      <c r="Y192" s="101"/>
      <c r="Z192" s="99"/>
    </row>
    <row r="193" spans="1:27" ht="20.100000000000001" customHeight="1" x14ac:dyDescent="0.15">
      <c r="A193" s="76"/>
      <c r="B193" s="76"/>
      <c r="C193" s="90"/>
      <c r="D193" s="95"/>
      <c r="E193" s="165" t="s">
        <v>78</v>
      </c>
      <c r="F193" s="166"/>
      <c r="G193" s="166"/>
      <c r="H193" s="166"/>
      <c r="I193" s="166"/>
      <c r="J193" s="42"/>
      <c r="K193" s="43"/>
      <c r="L193" s="43"/>
      <c r="M193" s="44"/>
      <c r="N193" s="42"/>
      <c r="O193" s="43"/>
      <c r="P193" s="44"/>
      <c r="Q193" s="42"/>
      <c r="R193" s="43"/>
      <c r="S193" s="44"/>
      <c r="T193" s="189"/>
      <c r="U193" s="189"/>
      <c r="V193" s="189"/>
      <c r="W193" s="189"/>
      <c r="X193" s="189"/>
      <c r="Y193" s="189"/>
      <c r="Z193" s="99"/>
    </row>
    <row r="194" spans="1:27" ht="20.100000000000001" customHeight="1" x14ac:dyDescent="0.15">
      <c r="A194" s="76"/>
      <c r="B194" s="76"/>
      <c r="C194" s="90"/>
      <c r="D194" s="95"/>
      <c r="E194" s="212" t="s">
        <v>79</v>
      </c>
      <c r="F194" s="189"/>
      <c r="G194" s="189"/>
      <c r="H194" s="189"/>
      <c r="I194" s="213"/>
      <c r="J194" s="42"/>
      <c r="K194" s="43"/>
      <c r="L194" s="43"/>
      <c r="M194" s="44"/>
      <c r="N194" s="42"/>
      <c r="O194" s="43"/>
      <c r="P194" s="44"/>
      <c r="Q194" s="42"/>
      <c r="R194" s="43"/>
      <c r="S194" s="44"/>
      <c r="T194" s="189"/>
      <c r="U194" s="189"/>
      <c r="V194" s="189"/>
      <c r="W194" s="189"/>
      <c r="X194" s="189"/>
      <c r="Y194" s="189"/>
      <c r="Z194" s="99"/>
    </row>
    <row r="195" spans="1:27" ht="20.100000000000001" customHeight="1" thickBot="1" x14ac:dyDescent="0.2">
      <c r="A195" s="76"/>
      <c r="B195" s="76"/>
      <c r="C195" s="90"/>
      <c r="D195" s="95"/>
      <c r="E195" s="214" t="s">
        <v>80</v>
      </c>
      <c r="F195" s="215"/>
      <c r="G195" s="215"/>
      <c r="H195" s="215"/>
      <c r="I195" s="216"/>
      <c r="J195" s="38"/>
      <c r="K195" s="39"/>
      <c r="L195" s="39"/>
      <c r="M195" s="40"/>
      <c r="N195" s="38"/>
      <c r="O195" s="39"/>
      <c r="P195" s="40"/>
      <c r="Q195" s="38"/>
      <c r="R195" s="39"/>
      <c r="S195" s="40"/>
      <c r="T195" s="217"/>
      <c r="U195" s="188"/>
      <c r="V195" s="188"/>
      <c r="W195" s="188"/>
      <c r="X195" s="188"/>
      <c r="Y195" s="188"/>
      <c r="Z195" s="99"/>
    </row>
    <row r="196" spans="1:27" ht="20.100000000000001" customHeight="1" thickTop="1" x14ac:dyDescent="0.15">
      <c r="A196" s="76"/>
      <c r="B196" s="76"/>
      <c r="C196" s="94"/>
      <c r="D196" s="95"/>
      <c r="E196" s="202" t="s">
        <v>170</v>
      </c>
      <c r="F196" s="218"/>
      <c r="G196" s="218"/>
      <c r="H196" s="218"/>
      <c r="I196" s="219"/>
      <c r="J196" s="181">
        <f>SUM(J192:J195)</f>
        <v>0</v>
      </c>
      <c r="K196" s="182"/>
      <c r="L196" s="182"/>
      <c r="M196" s="185"/>
      <c r="N196" s="181">
        <f>SUM(N192:N195)</f>
        <v>0</v>
      </c>
      <c r="O196" s="182"/>
      <c r="P196" s="185"/>
      <c r="Q196" s="181">
        <f>SUM(Q192:Q195)</f>
        <v>0</v>
      </c>
      <c r="R196" s="182"/>
      <c r="S196" s="185"/>
      <c r="T196" s="220"/>
      <c r="U196" s="101"/>
      <c r="V196" s="101"/>
      <c r="W196" s="101"/>
      <c r="X196" s="101"/>
      <c r="Y196" s="101"/>
      <c r="Z196" s="99"/>
    </row>
    <row r="197" spans="1:27" ht="20.100000000000001" customHeight="1" x14ac:dyDescent="0.15">
      <c r="A197" s="76"/>
      <c r="B197" s="76"/>
      <c r="C197" s="94"/>
      <c r="D197" s="95"/>
      <c r="E197" s="221"/>
      <c r="F197" s="221"/>
      <c r="G197" s="221"/>
      <c r="H197" s="221"/>
      <c r="I197" s="221"/>
      <c r="J197" s="221"/>
      <c r="K197" s="221"/>
      <c r="L197" s="221"/>
      <c r="M197" s="221"/>
      <c r="P197" s="221"/>
      <c r="Q197" s="221"/>
      <c r="R197" s="221"/>
      <c r="S197" s="188"/>
      <c r="T197" s="101"/>
      <c r="U197" s="101"/>
      <c r="V197" s="101"/>
      <c r="W197" s="101"/>
      <c r="X197" s="101"/>
      <c r="Y197" s="101"/>
      <c r="Z197" s="99"/>
    </row>
    <row r="198" spans="1:27" ht="20.100000000000001" customHeight="1" x14ac:dyDescent="0.15">
      <c r="A198" s="76"/>
      <c r="B198" s="76"/>
      <c r="C198" s="94"/>
      <c r="D198" s="95">
        <v>4</v>
      </c>
      <c r="E198" s="100" t="s">
        <v>174</v>
      </c>
      <c r="F198" s="100"/>
      <c r="G198" s="100"/>
      <c r="H198" s="100"/>
      <c r="I198" s="132"/>
      <c r="N198" s="221"/>
      <c r="O198" s="221"/>
      <c r="P198" s="221"/>
      <c r="Q198" s="221"/>
      <c r="R198" s="221"/>
      <c r="S198" s="188"/>
      <c r="Z198" s="143"/>
    </row>
    <row r="199" spans="1:27" ht="20.100000000000001" customHeight="1" x14ac:dyDescent="0.15">
      <c r="A199" s="76"/>
      <c r="B199" s="76"/>
      <c r="C199" s="94"/>
      <c r="D199" s="143"/>
      <c r="E199" s="152" t="s">
        <v>1</v>
      </c>
      <c r="F199" s="153"/>
      <c r="G199" s="153"/>
      <c r="H199" s="153"/>
      <c r="I199" s="222"/>
      <c r="J199" s="154" t="s">
        <v>56</v>
      </c>
      <c r="K199" s="155"/>
      <c r="L199" s="155"/>
      <c r="M199" s="157"/>
      <c r="Z199" s="143"/>
    </row>
    <row r="200" spans="1:27" ht="20.100000000000001" customHeight="1" x14ac:dyDescent="0.15">
      <c r="A200" s="76"/>
      <c r="B200" s="76"/>
      <c r="C200" s="94"/>
      <c r="D200" s="95"/>
      <c r="E200" s="223" t="s">
        <v>193</v>
      </c>
      <c r="F200" s="224"/>
      <c r="G200" s="224"/>
      <c r="H200" s="224"/>
      <c r="I200" s="225"/>
      <c r="J200" s="35"/>
      <c r="K200" s="36"/>
      <c r="L200" s="36"/>
      <c r="M200" s="37"/>
      <c r="N200" s="71" t="s">
        <v>57</v>
      </c>
      <c r="Z200" s="143"/>
    </row>
    <row r="201" spans="1:27" ht="20.100000000000001" customHeight="1" thickBot="1" x14ac:dyDescent="0.2">
      <c r="A201" s="76"/>
      <c r="B201" s="76"/>
      <c r="C201" s="94"/>
      <c r="D201" s="95"/>
      <c r="E201" s="226" t="s">
        <v>194</v>
      </c>
      <c r="F201" s="227"/>
      <c r="G201" s="227"/>
      <c r="H201" s="227"/>
      <c r="I201" s="228"/>
      <c r="J201" s="38"/>
      <c r="K201" s="39"/>
      <c r="L201" s="39"/>
      <c r="M201" s="40"/>
      <c r="N201" s="71" t="s">
        <v>57</v>
      </c>
      <c r="Z201" s="143"/>
    </row>
    <row r="202" spans="1:27" ht="20.100000000000001" customHeight="1" thickTop="1" x14ac:dyDescent="0.15">
      <c r="A202" s="76"/>
      <c r="B202" s="76"/>
      <c r="C202" s="94"/>
      <c r="D202" s="95"/>
      <c r="E202" s="229" t="s">
        <v>195</v>
      </c>
      <c r="F202" s="230"/>
      <c r="G202" s="230"/>
      <c r="H202" s="230"/>
      <c r="I202" s="231"/>
      <c r="J202" s="181" t="str">
        <f>IFERROR(ROUND(J200*100/J201,0),"")</f>
        <v/>
      </c>
      <c r="K202" s="232"/>
      <c r="L202" s="232"/>
      <c r="M202" s="233"/>
      <c r="N202" s="71" t="s">
        <v>196</v>
      </c>
      <c r="Z202" s="143"/>
    </row>
    <row r="203" spans="1:27" ht="20.100000000000001" customHeight="1" x14ac:dyDescent="0.15">
      <c r="A203" s="76"/>
      <c r="B203" s="76"/>
      <c r="C203" s="94"/>
      <c r="D203" s="95"/>
      <c r="E203" s="188"/>
      <c r="F203" s="188"/>
      <c r="G203" s="188"/>
      <c r="H203" s="188"/>
      <c r="I203" s="188"/>
      <c r="J203" s="188"/>
      <c r="K203" s="188"/>
      <c r="L203" s="188"/>
      <c r="M203" s="188"/>
      <c r="T203" s="188"/>
      <c r="U203" s="188"/>
      <c r="V203" s="188"/>
      <c r="W203" s="188"/>
      <c r="X203" s="188"/>
      <c r="Y203" s="188"/>
      <c r="Z203" s="190"/>
    </row>
    <row r="204" spans="1:27" ht="20.100000000000001" customHeight="1" x14ac:dyDescent="0.15">
      <c r="A204" s="76"/>
      <c r="B204" s="76"/>
      <c r="C204" s="94"/>
      <c r="D204" s="95">
        <v>5</v>
      </c>
      <c r="E204" s="71" t="s">
        <v>179</v>
      </c>
      <c r="F204" s="100"/>
      <c r="G204" s="100"/>
      <c r="H204" s="100"/>
      <c r="I204" s="61"/>
      <c r="J204" s="61"/>
      <c r="K204" s="62"/>
      <c r="L204" s="62"/>
      <c r="M204" s="62"/>
      <c r="N204" s="101"/>
      <c r="O204" s="101"/>
      <c r="P204" s="101"/>
      <c r="Q204" s="101"/>
      <c r="R204" s="101"/>
      <c r="S204" s="101"/>
      <c r="T204" s="188"/>
      <c r="U204" s="188"/>
      <c r="V204" s="188"/>
      <c r="W204" s="188"/>
      <c r="X204" s="188"/>
      <c r="Y204" s="188"/>
      <c r="Z204" s="190"/>
    </row>
    <row r="205" spans="1:27" ht="20.100000000000001" customHeight="1" x14ac:dyDescent="0.15">
      <c r="A205" s="76"/>
      <c r="B205" s="76"/>
      <c r="C205" s="94"/>
      <c r="D205" s="95"/>
      <c r="E205" s="100"/>
      <c r="F205" s="100"/>
      <c r="G205" s="100"/>
      <c r="H205" s="100"/>
      <c r="I205" s="234"/>
      <c r="J205" s="102" t="str">
        <f>日付例&amp;"　年月日を入力してください。"&amp;E204&amp;"が1900/3/31以前の場合は、入力不要です。"</f>
        <v>例)2024/4/1、R6/4/1　年月日を入力してください。創業(設立)年月日が1900/3/31以前の場合は、入力不要です。</v>
      </c>
      <c r="K205" s="102"/>
      <c r="L205" s="102"/>
      <c r="M205" s="110"/>
      <c r="N205" s="206"/>
      <c r="O205" s="188"/>
      <c r="P205" s="188"/>
      <c r="Q205" s="188"/>
      <c r="R205" s="188"/>
      <c r="S205" s="188"/>
      <c r="T205" s="102"/>
      <c r="U205" s="102"/>
      <c r="V205" s="102"/>
      <c r="W205" s="102"/>
      <c r="X205" s="102"/>
      <c r="Y205" s="102"/>
      <c r="Z205" s="113"/>
    </row>
    <row r="206" spans="1:27" ht="20.100000000000001" customHeight="1" x14ac:dyDescent="0.15">
      <c r="A206" s="76"/>
      <c r="B206" s="76"/>
      <c r="C206" s="94"/>
      <c r="D206" s="95">
        <v>6</v>
      </c>
      <c r="E206" s="100" t="s">
        <v>10</v>
      </c>
      <c r="F206" s="100"/>
      <c r="G206" s="100"/>
      <c r="H206" s="100"/>
      <c r="I206" s="61"/>
      <c r="J206" s="61"/>
      <c r="K206" s="63"/>
      <c r="L206" s="63"/>
      <c r="M206" s="63"/>
      <c r="N206" s="235" t="s">
        <v>11</v>
      </c>
      <c r="O206" s="61"/>
      <c r="P206" s="61"/>
      <c r="Q206" s="61"/>
      <c r="R206" s="236" t="s">
        <v>12</v>
      </c>
      <c r="S206" s="102"/>
      <c r="T206" s="102"/>
      <c r="U206" s="188"/>
      <c r="V206" s="188"/>
      <c r="W206" s="188"/>
      <c r="X206" s="188"/>
      <c r="Y206" s="188"/>
      <c r="Z206" s="190"/>
      <c r="AA206" s="147"/>
    </row>
    <row r="207" spans="1:27" ht="20.100000000000001" customHeight="1" x14ac:dyDescent="0.15">
      <c r="A207" s="76"/>
      <c r="B207" s="76"/>
      <c r="C207" s="94"/>
      <c r="D207" s="95"/>
      <c r="E207" s="237" t="s">
        <v>13</v>
      </c>
      <c r="F207" s="100"/>
      <c r="G207" s="100"/>
      <c r="H207" s="100"/>
      <c r="I207" s="234"/>
      <c r="J207" s="102" t="str">
        <f>日付例&amp;"　年月日を入力してください。"</f>
        <v>例)2024/4/1、R6/4/1　年月日を入力してください。</v>
      </c>
      <c r="K207" s="102"/>
      <c r="L207" s="102"/>
      <c r="M207" s="110"/>
      <c r="N207" s="238"/>
      <c r="O207" s="102"/>
      <c r="P207" s="110"/>
      <c r="Q207" s="102"/>
      <c r="R207" s="102"/>
      <c r="S207" s="102"/>
      <c r="T207" s="188"/>
      <c r="U207" s="102"/>
      <c r="V207" s="102"/>
      <c r="W207" s="102"/>
      <c r="X207" s="102"/>
      <c r="Y207" s="102"/>
      <c r="Z207" s="113"/>
      <c r="AA207" s="132"/>
    </row>
    <row r="208" spans="1:27" ht="20.100000000000001" customHeight="1" x14ac:dyDescent="0.15">
      <c r="A208" s="76"/>
      <c r="B208" s="76"/>
      <c r="C208" s="94"/>
      <c r="D208" s="95">
        <v>7</v>
      </c>
      <c r="E208" s="239" t="s">
        <v>199</v>
      </c>
      <c r="F208" s="100"/>
      <c r="G208" s="100"/>
      <c r="H208" s="100"/>
      <c r="I208" s="61"/>
      <c r="J208" s="61"/>
      <c r="K208" s="63"/>
      <c r="L208" s="63"/>
      <c r="M208" s="63"/>
      <c r="U208" s="188"/>
      <c r="V208" s="188"/>
      <c r="W208" s="188"/>
      <c r="X208" s="188"/>
      <c r="Y208" s="188"/>
      <c r="Z208" s="190"/>
      <c r="AA208" s="132"/>
    </row>
    <row r="209" spans="1:27" ht="20.100000000000001" customHeight="1" x14ac:dyDescent="0.15">
      <c r="A209" s="76"/>
      <c r="B209" s="76"/>
      <c r="C209" s="94"/>
      <c r="D209" s="95"/>
      <c r="E209" s="237"/>
      <c r="F209" s="100"/>
      <c r="G209" s="100"/>
      <c r="H209" s="100"/>
      <c r="I209" s="240"/>
      <c r="J209" s="102" t="str">
        <f>日付例&amp;"　年月日を入力してください。"</f>
        <v>例)2024/4/1、R6/4/1　年月日を入力してください。</v>
      </c>
      <c r="K209" s="102"/>
      <c r="L209" s="102"/>
      <c r="M209" s="110"/>
      <c r="N209" s="189"/>
      <c r="O209" s="188"/>
      <c r="P209" s="241"/>
      <c r="Q209" s="188"/>
      <c r="R209" s="188"/>
      <c r="S209" s="188"/>
      <c r="X209" s="102"/>
      <c r="Y209" s="102"/>
      <c r="Z209" s="113"/>
      <c r="AA209" s="132"/>
    </row>
    <row r="210" spans="1:27" ht="20.100000000000001" customHeight="1" x14ac:dyDescent="0.15">
      <c r="A210" s="76">
        <f>IFERROR(IF(TRIM($I210)="",1001,0),3)</f>
        <v>1001</v>
      </c>
      <c r="B210" s="76"/>
      <c r="C210" s="94"/>
      <c r="D210" s="95">
        <v>8</v>
      </c>
      <c r="E210" s="71" t="s">
        <v>0</v>
      </c>
      <c r="I210" s="64"/>
      <c r="J210" s="64"/>
      <c r="K210" s="64"/>
      <c r="L210" s="64"/>
      <c r="M210" s="64"/>
      <c r="N210" s="100" t="s">
        <v>9</v>
      </c>
      <c r="O210" s="100"/>
      <c r="P210" s="100"/>
      <c r="Q210" s="100"/>
      <c r="R210" s="100"/>
      <c r="S210" s="100"/>
      <c r="T210" s="100"/>
      <c r="U210" s="100"/>
      <c r="V210" s="100"/>
      <c r="W210" s="100"/>
      <c r="X210" s="100"/>
      <c r="Y210" s="100"/>
      <c r="Z210" s="99"/>
    </row>
    <row r="211" spans="1:27" ht="45" customHeight="1" x14ac:dyDescent="0.15">
      <c r="A211" s="76"/>
      <c r="B211" s="76"/>
      <c r="C211" s="103"/>
      <c r="D211" s="100"/>
      <c r="E211" s="100"/>
      <c r="F211" s="100"/>
      <c r="G211" s="100"/>
      <c r="H211" s="100"/>
      <c r="I211" s="97"/>
      <c r="J211" s="123" t="s">
        <v>198</v>
      </c>
      <c r="K211" s="123"/>
      <c r="L211" s="123"/>
      <c r="M211" s="123"/>
      <c r="N211" s="123"/>
      <c r="O211" s="123"/>
      <c r="P211" s="123"/>
      <c r="Q211" s="123"/>
      <c r="R211" s="123"/>
      <c r="S211" s="123"/>
      <c r="T211" s="123"/>
      <c r="U211" s="123"/>
      <c r="V211" s="123"/>
      <c r="W211" s="123"/>
      <c r="X211" s="123"/>
      <c r="Y211" s="123"/>
      <c r="Z211" s="99"/>
    </row>
    <row r="212" spans="1:27" ht="20.100000000000001" customHeight="1" x14ac:dyDescent="0.15">
      <c r="A212" s="76"/>
      <c r="B212" s="76"/>
      <c r="C212" s="114"/>
      <c r="D212" s="115"/>
      <c r="E212" s="115"/>
      <c r="F212" s="115"/>
      <c r="G212" s="115"/>
      <c r="H212" s="115"/>
      <c r="I212" s="115"/>
      <c r="J212" s="116"/>
      <c r="K212" s="116"/>
      <c r="L212" s="116"/>
      <c r="M212" s="139"/>
      <c r="N212" s="116"/>
      <c r="O212" s="116"/>
      <c r="P212" s="139"/>
      <c r="Q212" s="116"/>
      <c r="R212" s="116"/>
      <c r="S212" s="116"/>
      <c r="T212" s="116"/>
      <c r="U212" s="116"/>
      <c r="V212" s="116"/>
      <c r="W212" s="116"/>
      <c r="X212" s="116"/>
      <c r="Y212" s="116"/>
      <c r="Z212" s="242"/>
    </row>
    <row r="213" spans="1:27" ht="20.100000000000001" customHeight="1" x14ac:dyDescent="0.15">
      <c r="A213" s="76"/>
      <c r="B213" s="76"/>
      <c r="C213" s="100"/>
      <c r="D213" s="100"/>
      <c r="E213" s="100"/>
      <c r="F213" s="100"/>
      <c r="G213" s="100"/>
      <c r="H213" s="100"/>
      <c r="I213" s="100"/>
      <c r="J213" s="120"/>
      <c r="K213" s="120"/>
      <c r="L213" s="120"/>
      <c r="M213" s="140"/>
      <c r="N213" s="120"/>
      <c r="O213" s="120"/>
      <c r="P213" s="140"/>
      <c r="Q213" s="120"/>
      <c r="R213" s="120"/>
      <c r="S213" s="120"/>
      <c r="T213" s="120"/>
      <c r="U213" s="120"/>
      <c r="V213" s="120"/>
      <c r="W213" s="120"/>
      <c r="X213" s="120"/>
      <c r="Y213" s="120"/>
      <c r="Z213" s="120"/>
    </row>
    <row r="214" spans="1:27" ht="20.100000000000001" customHeight="1" x14ac:dyDescent="0.15">
      <c r="A214" s="76"/>
      <c r="B214" s="76"/>
      <c r="C214" s="100"/>
      <c r="D214" s="100"/>
      <c r="E214" s="100"/>
      <c r="F214" s="100"/>
      <c r="G214" s="100"/>
      <c r="H214" s="100"/>
      <c r="I214" s="120"/>
      <c r="J214" s="100"/>
      <c r="K214" s="100"/>
      <c r="L214" s="131"/>
      <c r="M214" s="100"/>
      <c r="N214" s="100"/>
      <c r="O214" s="100"/>
      <c r="P214" s="100"/>
      <c r="Q214" s="100"/>
      <c r="R214" s="100"/>
      <c r="S214" s="100"/>
      <c r="T214" s="100"/>
      <c r="U214" s="100"/>
      <c r="V214" s="100"/>
      <c r="W214" s="100"/>
      <c r="X214" s="100"/>
      <c r="Y214" s="100"/>
      <c r="Z214" s="100"/>
    </row>
    <row r="215" spans="1:27" ht="20.100000000000001" customHeight="1" x14ac:dyDescent="0.15">
      <c r="A215" s="76"/>
      <c r="B215" s="76"/>
      <c r="C215" s="87" t="s">
        <v>15</v>
      </c>
      <c r="D215" s="88"/>
      <c r="E215" s="88"/>
      <c r="F215" s="88"/>
      <c r="G215" s="88"/>
      <c r="H215" s="88"/>
      <c r="I215" s="89"/>
      <c r="L215" s="121"/>
    </row>
    <row r="216" spans="1:27" ht="20.100000000000001" customHeight="1" x14ac:dyDescent="0.15">
      <c r="A216" s="76"/>
      <c r="B216" s="76"/>
      <c r="C216" s="90"/>
      <c r="D216" s="91"/>
      <c r="E216" s="91"/>
      <c r="F216" s="91"/>
      <c r="G216" s="91"/>
      <c r="H216" s="91"/>
      <c r="I216" s="91"/>
      <c r="J216" s="92"/>
      <c r="K216" s="92"/>
      <c r="L216" s="135"/>
      <c r="M216" s="135"/>
      <c r="N216" s="92"/>
      <c r="O216" s="92"/>
      <c r="P216" s="92"/>
      <c r="Q216" s="92"/>
      <c r="R216" s="92"/>
      <c r="S216" s="92"/>
      <c r="T216" s="92"/>
      <c r="U216" s="92"/>
      <c r="V216" s="92"/>
      <c r="W216" s="92"/>
      <c r="X216" s="92"/>
      <c r="Y216" s="92"/>
      <c r="Z216" s="93"/>
    </row>
    <row r="217" spans="1:27" ht="20.100000000000001" hidden="1" customHeight="1" x14ac:dyDescent="0.15">
      <c r="A217" s="76"/>
      <c r="B217" s="76"/>
      <c r="C217" s="90"/>
      <c r="D217" s="91"/>
      <c r="E217" s="91"/>
      <c r="F217" s="91"/>
      <c r="G217" s="91"/>
      <c r="H217" s="91"/>
      <c r="I217" s="91"/>
      <c r="J217" s="100"/>
      <c r="K217" s="100"/>
      <c r="L217" s="131"/>
      <c r="M217" s="131"/>
      <c r="N217" s="100"/>
      <c r="O217" s="100"/>
      <c r="P217" s="100"/>
      <c r="Q217" s="100"/>
      <c r="R217" s="100"/>
      <c r="S217" s="100"/>
      <c r="T217" s="100"/>
      <c r="U217" s="100"/>
      <c r="V217" s="100"/>
      <c r="W217" s="100"/>
      <c r="X217" s="100"/>
      <c r="Y217" s="100"/>
      <c r="Z217" s="99"/>
      <c r="AA217" s="132"/>
    </row>
    <row r="218" spans="1:27" ht="14.25" x14ac:dyDescent="0.15">
      <c r="A218" s="76"/>
      <c r="B218" s="76"/>
      <c r="C218" s="90"/>
      <c r="D218" s="95">
        <v>1</v>
      </c>
      <c r="E218" s="243" t="s">
        <v>67</v>
      </c>
      <c r="F218" s="243"/>
      <c r="G218" s="243"/>
      <c r="H218" s="243"/>
      <c r="I218" s="244"/>
      <c r="J218" s="245"/>
      <c r="K218" s="246"/>
      <c r="L218" s="246"/>
      <c r="M218" s="246"/>
      <c r="N218" s="246"/>
      <c r="O218" s="246"/>
      <c r="P218" s="246"/>
      <c r="Q218" s="246"/>
      <c r="R218" s="246"/>
      <c r="S218" s="246"/>
      <c r="T218" s="246"/>
      <c r="U218" s="246"/>
      <c r="V218" s="246"/>
      <c r="W218" s="246"/>
      <c r="X218" s="246"/>
      <c r="Y218" s="246"/>
      <c r="Z218" s="247"/>
      <c r="AA218" s="147"/>
    </row>
    <row r="219" spans="1:27" ht="20.100000000000001" customHeight="1" x14ac:dyDescent="0.15">
      <c r="A219" s="76"/>
      <c r="B219" s="76"/>
      <c r="C219" s="90"/>
      <c r="D219" s="95"/>
      <c r="E219" s="248" t="s">
        <v>219</v>
      </c>
      <c r="F219" s="243"/>
      <c r="G219" s="243"/>
      <c r="H219" s="243"/>
      <c r="I219" s="244"/>
      <c r="J219" s="245"/>
      <c r="K219" s="246"/>
      <c r="L219" s="246"/>
      <c r="M219" s="246"/>
      <c r="N219" s="246"/>
      <c r="O219" s="246"/>
      <c r="P219" s="246"/>
      <c r="Q219" s="246"/>
      <c r="R219" s="246"/>
      <c r="S219" s="246"/>
      <c r="T219" s="246"/>
      <c r="U219" s="246"/>
      <c r="V219" s="246"/>
      <c r="W219" s="246"/>
      <c r="X219" s="246"/>
      <c r="Y219" s="246"/>
      <c r="Z219" s="247"/>
      <c r="AA219" s="147"/>
    </row>
    <row r="220" spans="1:27" ht="20.100000000000001" customHeight="1" x14ac:dyDescent="0.15">
      <c r="A220" s="76"/>
      <c r="B220" s="76"/>
      <c r="C220" s="90"/>
      <c r="D220" s="249"/>
      <c r="E220" s="153" t="s">
        <v>67</v>
      </c>
      <c r="F220" s="153"/>
      <c r="G220" s="153"/>
      <c r="H220" s="153"/>
      <c r="I220" s="153"/>
      <c r="J220" s="250" t="s">
        <v>178</v>
      </c>
      <c r="K220" s="251"/>
      <c r="N220" s="246"/>
      <c r="O220" s="246"/>
      <c r="P220" s="246"/>
      <c r="Q220" s="246"/>
      <c r="R220" s="246"/>
      <c r="S220" s="246"/>
      <c r="T220" s="246"/>
      <c r="U220" s="246"/>
      <c r="V220" s="246"/>
      <c r="W220" s="246"/>
      <c r="X220" s="246"/>
      <c r="Y220" s="246"/>
      <c r="Z220" s="247"/>
      <c r="AA220" s="147"/>
    </row>
    <row r="221" spans="1:27" ht="20.100000000000001" customHeight="1" x14ac:dyDescent="0.15">
      <c r="A221" s="76">
        <f>IFERROR(IF(AND(TRIM($J221)="",TRIM($J222)="",TRIM($J223)=""),1001,0),3)</f>
        <v>1001</v>
      </c>
      <c r="B221" s="329"/>
      <c r="C221" s="90"/>
      <c r="D221" s="249"/>
      <c r="E221" s="252" t="s">
        <v>202</v>
      </c>
      <c r="F221" s="253" t="s">
        <v>160</v>
      </c>
      <c r="G221" s="253"/>
      <c r="H221" s="253"/>
      <c r="I221" s="253"/>
      <c r="J221" s="59"/>
      <c r="K221" s="60"/>
      <c r="N221" s="246"/>
      <c r="O221" s="246"/>
      <c r="P221" s="246"/>
      <c r="Q221" s="246"/>
      <c r="R221" s="246"/>
      <c r="S221" s="246"/>
      <c r="T221" s="246"/>
      <c r="U221" s="246"/>
      <c r="V221" s="246"/>
      <c r="W221" s="246"/>
      <c r="X221" s="246"/>
      <c r="Y221" s="246"/>
      <c r="Z221" s="247"/>
      <c r="AA221" s="147"/>
    </row>
    <row r="222" spans="1:27" ht="20.100000000000001" customHeight="1" x14ac:dyDescent="0.15">
      <c r="A222" s="76"/>
      <c r="B222" s="76"/>
      <c r="C222" s="90"/>
      <c r="D222" s="249"/>
      <c r="E222" s="254" t="s">
        <v>204</v>
      </c>
      <c r="F222" s="253" t="s">
        <v>161</v>
      </c>
      <c r="G222" s="253"/>
      <c r="H222" s="253"/>
      <c r="I222" s="253"/>
      <c r="J222" s="55"/>
      <c r="K222" s="56"/>
      <c r="N222" s="246"/>
      <c r="O222" s="246"/>
      <c r="P222" s="246"/>
      <c r="Q222" s="246"/>
      <c r="R222" s="246"/>
      <c r="S222" s="246"/>
      <c r="T222" s="246"/>
      <c r="U222" s="246"/>
      <c r="V222" s="246"/>
      <c r="W222" s="246"/>
      <c r="X222" s="246"/>
      <c r="Y222" s="246"/>
      <c r="Z222" s="247"/>
      <c r="AA222" s="147"/>
    </row>
    <row r="223" spans="1:27" ht="20.100000000000001" customHeight="1" x14ac:dyDescent="0.15">
      <c r="A223" s="76"/>
      <c r="B223" s="76"/>
      <c r="C223" s="90"/>
      <c r="D223" s="249"/>
      <c r="E223" s="255" t="s">
        <v>206</v>
      </c>
      <c r="F223" s="256" t="s">
        <v>164</v>
      </c>
      <c r="G223" s="256"/>
      <c r="H223" s="256"/>
      <c r="I223" s="256"/>
      <c r="J223" s="57"/>
      <c r="K223" s="58"/>
      <c r="N223" s="246"/>
      <c r="O223" s="246"/>
      <c r="P223" s="246"/>
      <c r="Q223" s="246"/>
      <c r="R223" s="246"/>
      <c r="S223" s="246"/>
      <c r="T223" s="246"/>
      <c r="U223" s="246"/>
      <c r="V223" s="246"/>
      <c r="W223" s="246"/>
      <c r="X223" s="246"/>
      <c r="Y223" s="246"/>
      <c r="Z223" s="247"/>
      <c r="AA223" s="147"/>
    </row>
    <row r="224" spans="1:27" ht="20.100000000000001" customHeight="1" x14ac:dyDescent="0.15">
      <c r="A224" s="76"/>
      <c r="B224" s="76"/>
      <c r="C224" s="94"/>
      <c r="D224" s="95"/>
      <c r="E224" s="100"/>
      <c r="F224" s="100"/>
      <c r="G224" s="100"/>
      <c r="H224" s="100"/>
      <c r="I224" s="188"/>
      <c r="J224" s="188"/>
      <c r="K224" s="188"/>
      <c r="L224" s="189"/>
      <c r="M224" s="189"/>
      <c r="N224" s="189"/>
      <c r="O224" s="188"/>
      <c r="P224" s="188"/>
      <c r="Q224" s="188"/>
      <c r="R224" s="188"/>
      <c r="S224" s="188"/>
      <c r="T224" s="188"/>
      <c r="U224" s="188"/>
      <c r="V224" s="188"/>
      <c r="W224" s="188"/>
      <c r="X224" s="188"/>
      <c r="Y224" s="188"/>
      <c r="Z224" s="190"/>
      <c r="AA224" s="147"/>
    </row>
    <row r="225" spans="1:27" ht="20.100000000000001" customHeight="1" x14ac:dyDescent="0.15">
      <c r="A225" s="76"/>
      <c r="B225" s="76"/>
      <c r="C225" s="94"/>
      <c r="D225" s="95">
        <v>2</v>
      </c>
      <c r="E225" s="71" t="s">
        <v>165</v>
      </c>
      <c r="J225" s="101"/>
      <c r="K225" s="101"/>
      <c r="L225" s="138"/>
      <c r="M225" s="101"/>
      <c r="N225" s="101"/>
      <c r="O225" s="138"/>
      <c r="P225" s="101"/>
      <c r="Q225" s="101"/>
      <c r="R225" s="138"/>
      <c r="S225" s="101"/>
      <c r="T225" s="101"/>
      <c r="U225" s="101"/>
      <c r="V225" s="101"/>
      <c r="W225" s="101"/>
      <c r="X225" s="101"/>
      <c r="Y225" s="101"/>
      <c r="Z225" s="99"/>
      <c r="AA225" s="147"/>
    </row>
    <row r="226" spans="1:27" ht="20.100000000000001" customHeight="1" x14ac:dyDescent="0.15">
      <c r="A226" s="76"/>
      <c r="B226" s="76"/>
      <c r="C226" s="94"/>
      <c r="D226" s="95"/>
      <c r="E226" s="257" t="s">
        <v>169</v>
      </c>
      <c r="F226" s="257"/>
      <c r="G226" s="257"/>
      <c r="H226" s="257"/>
      <c r="I226" s="257"/>
      <c r="J226" s="257"/>
      <c r="K226" s="257"/>
      <c r="L226" s="257"/>
      <c r="M226" s="257"/>
      <c r="N226" s="257"/>
      <c r="O226" s="257"/>
      <c r="P226" s="257"/>
      <c r="Q226" s="257"/>
      <c r="R226" s="257"/>
      <c r="S226" s="257"/>
      <c r="T226" s="137"/>
      <c r="U226" s="137"/>
      <c r="V226" s="137"/>
      <c r="W226" s="137"/>
      <c r="X226" s="137"/>
      <c r="Y226" s="137"/>
      <c r="Z226" s="99"/>
      <c r="AA226" s="147"/>
    </row>
    <row r="227" spans="1:27" ht="20.100000000000001" customHeight="1" x14ac:dyDescent="0.15">
      <c r="A227" s="76"/>
      <c r="B227" s="76"/>
      <c r="C227" s="94"/>
      <c r="D227" s="95"/>
      <c r="E227" s="258" t="s">
        <v>67</v>
      </c>
      <c r="F227" s="92"/>
      <c r="G227" s="92"/>
      <c r="H227" s="92"/>
      <c r="I227" s="92"/>
      <c r="J227" s="259" t="s">
        <v>166</v>
      </c>
      <c r="K227" s="260"/>
      <c r="L227" s="260"/>
      <c r="M227" s="261"/>
      <c r="N227" s="262" t="s">
        <v>167</v>
      </c>
      <c r="O227" s="263"/>
      <c r="P227" s="264"/>
      <c r="Q227" s="265" t="s">
        <v>168</v>
      </c>
      <c r="R227" s="266"/>
      <c r="S227" s="267"/>
      <c r="T227" s="111"/>
      <c r="Z227" s="143"/>
      <c r="AA227" s="147"/>
    </row>
    <row r="228" spans="1:27" ht="20.100000000000001" customHeight="1" x14ac:dyDescent="0.15">
      <c r="A228" s="76"/>
      <c r="B228" s="76"/>
      <c r="C228" s="94"/>
      <c r="D228" s="95"/>
      <c r="E228" s="103"/>
      <c r="F228" s="100"/>
      <c r="G228" s="100"/>
      <c r="H228" s="100"/>
      <c r="I228" s="100"/>
      <c r="J228" s="54"/>
      <c r="K228" s="19"/>
      <c r="L228" s="19"/>
      <c r="M228" s="224" t="s">
        <v>8</v>
      </c>
      <c r="N228" s="54"/>
      <c r="O228" s="19"/>
      <c r="P228" s="189" t="s">
        <v>8</v>
      </c>
      <c r="Q228" s="268"/>
      <c r="R228" s="269"/>
      <c r="S228" s="270"/>
      <c r="Z228" s="143"/>
      <c r="AA228" s="147"/>
    </row>
    <row r="229" spans="1:27" ht="20.100000000000001" customHeight="1" x14ac:dyDescent="0.15">
      <c r="A229" s="76"/>
      <c r="B229" s="76"/>
      <c r="C229" s="94"/>
      <c r="D229" s="95"/>
      <c r="E229" s="114"/>
      <c r="F229" s="115"/>
      <c r="G229" s="115"/>
      <c r="H229" s="115"/>
      <c r="I229" s="115"/>
      <c r="J229" s="53"/>
      <c r="K229" s="23"/>
      <c r="L229" s="23"/>
      <c r="M229" s="271" t="s">
        <v>7</v>
      </c>
      <c r="N229" s="53"/>
      <c r="O229" s="23"/>
      <c r="P229" s="271" t="s">
        <v>7</v>
      </c>
      <c r="Q229" s="272"/>
      <c r="R229" s="273"/>
      <c r="S229" s="274"/>
      <c r="Z229" s="143"/>
      <c r="AA229" s="147"/>
    </row>
    <row r="230" spans="1:27" ht="20.100000000000001" customHeight="1" x14ac:dyDescent="0.15">
      <c r="A230" s="76"/>
      <c r="B230" s="76"/>
      <c r="C230" s="94"/>
      <c r="D230" s="95"/>
      <c r="E230" s="160" t="s">
        <v>69</v>
      </c>
      <c r="F230" s="161"/>
      <c r="G230" s="161"/>
      <c r="H230" s="161"/>
      <c r="I230" s="275"/>
      <c r="J230" s="35"/>
      <c r="K230" s="36"/>
      <c r="L230" s="36"/>
      <c r="M230" s="37"/>
      <c r="N230" s="35"/>
      <c r="O230" s="36"/>
      <c r="P230" s="37"/>
      <c r="Q230" s="35"/>
      <c r="R230" s="36"/>
      <c r="S230" s="37"/>
      <c r="Z230" s="143"/>
      <c r="AA230" s="147"/>
    </row>
    <row r="231" spans="1:27" ht="20.100000000000001" customHeight="1" thickBot="1" x14ac:dyDescent="0.2">
      <c r="A231" s="76"/>
      <c r="B231" s="76"/>
      <c r="C231" s="94"/>
      <c r="D231" s="95"/>
      <c r="E231" s="276" t="s">
        <v>214</v>
      </c>
      <c r="F231" s="277"/>
      <c r="G231" s="277"/>
      <c r="H231" s="277"/>
      <c r="I231" s="277"/>
      <c r="J231" s="38"/>
      <c r="K231" s="39"/>
      <c r="L231" s="39"/>
      <c r="M231" s="40"/>
      <c r="N231" s="38"/>
      <c r="O231" s="39"/>
      <c r="P231" s="40"/>
      <c r="Q231" s="38"/>
      <c r="R231" s="39"/>
      <c r="S231" s="40"/>
      <c r="Z231" s="143"/>
      <c r="AA231" s="147"/>
    </row>
    <row r="232" spans="1:27" ht="20.100000000000001" customHeight="1" thickTop="1" x14ac:dyDescent="0.15">
      <c r="A232" s="76"/>
      <c r="B232" s="76"/>
      <c r="C232" s="94"/>
      <c r="D232" s="95"/>
      <c r="E232" s="278" t="s">
        <v>68</v>
      </c>
      <c r="F232" s="279"/>
      <c r="G232" s="279"/>
      <c r="H232" s="279"/>
      <c r="I232" s="279"/>
      <c r="J232" s="181">
        <f>SUM(J230:J231)</f>
        <v>0</v>
      </c>
      <c r="K232" s="182"/>
      <c r="L232" s="182"/>
      <c r="M232" s="185"/>
      <c r="N232" s="181">
        <f>SUM(N230:N231)</f>
        <v>0</v>
      </c>
      <c r="O232" s="182"/>
      <c r="P232" s="185"/>
      <c r="Q232" s="181">
        <f>SUM(Q230:Q231)</f>
        <v>0</v>
      </c>
      <c r="R232" s="182"/>
      <c r="S232" s="185"/>
      <c r="Z232" s="99"/>
      <c r="AA232" s="147"/>
    </row>
    <row r="233" spans="1:27" ht="20.100000000000001" customHeight="1" x14ac:dyDescent="0.15">
      <c r="A233" s="76"/>
      <c r="B233" s="76"/>
      <c r="C233" s="94"/>
      <c r="D233" s="95"/>
      <c r="E233" s="246" t="str">
        <f>"*1 "&amp;日付例&amp;"　年月日を入力してください。"</f>
        <v>*1 例)2024/4/1、R6/4/1　年月日を入力してください。</v>
      </c>
      <c r="F233" s="221"/>
      <c r="G233" s="221"/>
      <c r="H233" s="221"/>
      <c r="Z233" s="99"/>
      <c r="AA233" s="147"/>
    </row>
    <row r="234" spans="1:27" ht="20.100000000000001" customHeight="1" x14ac:dyDescent="0.15">
      <c r="A234" s="76"/>
      <c r="B234" s="76"/>
      <c r="C234" s="94"/>
      <c r="D234" s="95"/>
      <c r="E234" s="100"/>
      <c r="F234" s="100"/>
      <c r="G234" s="100"/>
      <c r="H234" s="100"/>
      <c r="I234" s="188"/>
      <c r="J234" s="188"/>
      <c r="K234" s="188"/>
      <c r="L234" s="189"/>
      <c r="M234" s="189"/>
      <c r="N234" s="189"/>
      <c r="O234" s="188"/>
      <c r="P234" s="188"/>
      <c r="Q234" s="188"/>
      <c r="R234" s="188"/>
      <c r="S234" s="188"/>
      <c r="T234" s="188"/>
      <c r="U234" s="188"/>
      <c r="V234" s="188"/>
      <c r="W234" s="188"/>
      <c r="X234" s="188"/>
      <c r="Y234" s="188"/>
      <c r="Z234" s="190"/>
      <c r="AA234" s="147"/>
    </row>
    <row r="235" spans="1:27" ht="20.100000000000001" customHeight="1" x14ac:dyDescent="0.15">
      <c r="A235" s="76"/>
      <c r="B235" s="76"/>
      <c r="C235" s="94"/>
      <c r="D235" s="95">
        <v>3</v>
      </c>
      <c r="E235" s="71" t="s">
        <v>197</v>
      </c>
      <c r="J235" s="101"/>
      <c r="K235" s="101"/>
      <c r="L235" s="138"/>
      <c r="M235" s="101"/>
      <c r="N235" s="101"/>
      <c r="O235" s="138"/>
      <c r="P235" s="101"/>
      <c r="Q235" s="101"/>
      <c r="R235" s="138"/>
      <c r="S235" s="101"/>
      <c r="T235" s="101"/>
      <c r="U235" s="101"/>
      <c r="V235" s="101"/>
      <c r="W235" s="101"/>
      <c r="X235" s="101"/>
      <c r="Y235" s="101"/>
      <c r="Z235" s="99"/>
      <c r="AA235" s="147"/>
    </row>
    <row r="236" spans="1:27" ht="20.100000000000001" customHeight="1" x14ac:dyDescent="0.15">
      <c r="A236" s="76"/>
      <c r="B236" s="76"/>
      <c r="C236" s="90"/>
      <c r="E236" s="280" t="s">
        <v>215</v>
      </c>
      <c r="F236" s="280"/>
      <c r="G236" s="280"/>
      <c r="H236" s="280"/>
      <c r="I236" s="280"/>
      <c r="J236" s="280"/>
      <c r="K236" s="280"/>
      <c r="L236" s="280"/>
      <c r="M236" s="280"/>
      <c r="N236" s="280"/>
      <c r="O236" s="280"/>
      <c r="P236" s="280"/>
      <c r="Q236" s="280"/>
      <c r="R236" s="280"/>
      <c r="S236" s="280"/>
      <c r="T236" s="280"/>
      <c r="U236" s="280"/>
      <c r="V236" s="280"/>
      <c r="W236" s="280"/>
      <c r="X236" s="281"/>
      <c r="Y236" s="281"/>
      <c r="Z236" s="99"/>
      <c r="AA236" s="147"/>
    </row>
    <row r="237" spans="1:27" ht="20.100000000000001" customHeight="1" x14ac:dyDescent="0.15">
      <c r="A237" s="76">
        <f>IFERROR(IF(OR(COUNTIF(L238:L278,"○")&lt;1,3&lt;COUNTIF(L238:L278,"○")),1001,0),3)</f>
        <v>1001</v>
      </c>
      <c r="B237" s="329"/>
      <c r="C237" s="90"/>
      <c r="E237" s="282" t="s">
        <v>183</v>
      </c>
      <c r="F237" s="283"/>
      <c r="G237" s="283"/>
      <c r="H237" s="283"/>
      <c r="I237" s="283"/>
      <c r="J237" s="283"/>
      <c r="K237" s="284"/>
      <c r="L237" s="285" t="s">
        <v>16</v>
      </c>
      <c r="M237" s="286"/>
      <c r="N237" s="287" t="s">
        <v>155</v>
      </c>
      <c r="O237" s="288"/>
      <c r="P237" s="289"/>
      <c r="Q237" s="283"/>
      <c r="R237" s="289"/>
      <c r="S237" s="289"/>
      <c r="T237" s="289"/>
      <c r="U237" s="289"/>
      <c r="V237" s="289"/>
      <c r="W237" s="289"/>
      <c r="X237" s="289"/>
      <c r="Y237" s="290"/>
      <c r="Z237" s="99"/>
      <c r="AA237" s="147"/>
    </row>
    <row r="238" spans="1:27" ht="20.100000000000001" customHeight="1" x14ac:dyDescent="0.15">
      <c r="A238" s="76">
        <f>IFERROR(IF(AND($L238="○",TRIM($N238)=""),1001,0),3)</f>
        <v>0</v>
      </c>
      <c r="B238" s="76"/>
      <c r="C238" s="103"/>
      <c r="D238" s="99"/>
      <c r="E238" s="252" t="s">
        <v>201</v>
      </c>
      <c r="F238" s="291" t="s">
        <v>83</v>
      </c>
      <c r="G238" s="161"/>
      <c r="H238" s="161"/>
      <c r="I238" s="161"/>
      <c r="J238" s="161"/>
      <c r="K238" s="292"/>
      <c r="L238" s="65"/>
      <c r="M238" s="66"/>
      <c r="N238" s="5"/>
      <c r="O238" s="6"/>
      <c r="P238" s="6"/>
      <c r="Q238" s="6"/>
      <c r="R238" s="6"/>
      <c r="S238" s="6"/>
      <c r="T238" s="6"/>
      <c r="U238" s="6"/>
      <c r="V238" s="6"/>
      <c r="W238" s="6"/>
      <c r="X238" s="6"/>
      <c r="Y238" s="7"/>
      <c r="Z238" s="99"/>
      <c r="AA238" s="147"/>
    </row>
    <row r="239" spans="1:27" ht="20.100000000000001" customHeight="1" x14ac:dyDescent="0.15">
      <c r="A239" s="76">
        <f>IFERROR(IF(AND($L239="○",TRIM($N239)=""),1001,0),3)</f>
        <v>0</v>
      </c>
      <c r="B239" s="143"/>
      <c r="D239" s="143"/>
      <c r="E239" s="293" t="s">
        <v>203</v>
      </c>
      <c r="F239" s="294" t="s">
        <v>84</v>
      </c>
      <c r="G239" s="166"/>
      <c r="H239" s="166"/>
      <c r="I239" s="166"/>
      <c r="J239" s="166"/>
      <c r="K239" s="295"/>
      <c r="L239" s="15"/>
      <c r="M239" s="16"/>
      <c r="N239" s="8"/>
      <c r="O239" s="9"/>
      <c r="P239" s="9"/>
      <c r="Q239" s="9"/>
      <c r="R239" s="9"/>
      <c r="S239" s="9"/>
      <c r="T239" s="9"/>
      <c r="U239" s="9"/>
      <c r="V239" s="9"/>
      <c r="W239" s="9"/>
      <c r="X239" s="9"/>
      <c r="Y239" s="10"/>
      <c r="Z239" s="143"/>
      <c r="AA239" s="147"/>
    </row>
    <row r="240" spans="1:27" ht="20.100000000000001" customHeight="1" x14ac:dyDescent="0.15">
      <c r="A240" s="76">
        <f>IFERROR(IF(AND($L240="○",TRIM($N240)=""),1001,0),3)</f>
        <v>0</v>
      </c>
      <c r="B240" s="143"/>
      <c r="D240" s="143"/>
      <c r="E240" s="293" t="s">
        <v>205</v>
      </c>
      <c r="F240" s="294" t="s">
        <v>85</v>
      </c>
      <c r="G240" s="166"/>
      <c r="H240" s="166"/>
      <c r="I240" s="166"/>
      <c r="J240" s="166"/>
      <c r="K240" s="295"/>
      <c r="L240" s="15"/>
      <c r="M240" s="16"/>
      <c r="N240" s="8"/>
      <c r="O240" s="9"/>
      <c r="P240" s="9"/>
      <c r="Q240" s="9"/>
      <c r="R240" s="9"/>
      <c r="S240" s="9"/>
      <c r="T240" s="9"/>
      <c r="U240" s="9"/>
      <c r="V240" s="9"/>
      <c r="W240" s="9"/>
      <c r="X240" s="9"/>
      <c r="Y240" s="10"/>
      <c r="Z240" s="143"/>
      <c r="AA240" s="147"/>
    </row>
    <row r="241" spans="1:27" ht="20.100000000000001" customHeight="1" x14ac:dyDescent="0.15">
      <c r="A241" s="76">
        <f>IFERROR(IF(AND($L241="○",TRIM($N241)=""),1001,0),3)</f>
        <v>0</v>
      </c>
      <c r="B241" s="143"/>
      <c r="D241" s="143"/>
      <c r="E241" s="293" t="s">
        <v>207</v>
      </c>
      <c r="F241" s="294" t="s">
        <v>86</v>
      </c>
      <c r="G241" s="166"/>
      <c r="H241" s="166"/>
      <c r="I241" s="166"/>
      <c r="J241" s="166"/>
      <c r="K241" s="295"/>
      <c r="L241" s="15"/>
      <c r="M241" s="16"/>
      <c r="N241" s="8"/>
      <c r="O241" s="9"/>
      <c r="P241" s="9"/>
      <c r="Q241" s="9"/>
      <c r="R241" s="9"/>
      <c r="S241" s="9"/>
      <c r="T241" s="9"/>
      <c r="U241" s="9"/>
      <c r="V241" s="9"/>
      <c r="W241" s="9"/>
      <c r="X241" s="9"/>
      <c r="Y241" s="10"/>
      <c r="Z241" s="143"/>
      <c r="AA241" s="132"/>
    </row>
    <row r="242" spans="1:27" ht="20.100000000000001" customHeight="1" x14ac:dyDescent="0.15">
      <c r="A242" s="76">
        <f>IFERROR(IF(AND($L242="○",TRIM($N242)=""),1001,0),3)</f>
        <v>0</v>
      </c>
      <c r="B242" s="143"/>
      <c r="D242" s="143"/>
      <c r="E242" s="293" t="s">
        <v>208</v>
      </c>
      <c r="F242" s="294" t="s">
        <v>87</v>
      </c>
      <c r="G242" s="166"/>
      <c r="H242" s="166"/>
      <c r="I242" s="166"/>
      <c r="J242" s="166"/>
      <c r="K242" s="295"/>
      <c r="L242" s="15"/>
      <c r="M242" s="16"/>
      <c r="N242" s="8"/>
      <c r="O242" s="9"/>
      <c r="P242" s="9"/>
      <c r="Q242" s="9"/>
      <c r="R242" s="9"/>
      <c r="S242" s="9"/>
      <c r="T242" s="9"/>
      <c r="U242" s="9"/>
      <c r="V242" s="9"/>
      <c r="W242" s="9"/>
      <c r="X242" s="9"/>
      <c r="Y242" s="10"/>
      <c r="Z242" s="143"/>
      <c r="AA242" s="147"/>
    </row>
    <row r="243" spans="1:27" ht="20.100000000000001" customHeight="1" x14ac:dyDescent="0.15">
      <c r="A243" s="76">
        <f>IFERROR(IF(AND($L243="○",TRIM($N243)=""),1001,0),3)</f>
        <v>0</v>
      </c>
      <c r="B243" s="143"/>
      <c r="D243" s="143"/>
      <c r="E243" s="293" t="s">
        <v>209</v>
      </c>
      <c r="F243" s="294" t="s">
        <v>88</v>
      </c>
      <c r="G243" s="166"/>
      <c r="H243" s="166"/>
      <c r="I243" s="166"/>
      <c r="J243" s="166"/>
      <c r="K243" s="295"/>
      <c r="L243" s="15"/>
      <c r="M243" s="16"/>
      <c r="N243" s="8"/>
      <c r="O243" s="9"/>
      <c r="P243" s="9"/>
      <c r="Q243" s="9"/>
      <c r="R243" s="9"/>
      <c r="S243" s="9"/>
      <c r="T243" s="9"/>
      <c r="U243" s="9"/>
      <c r="V243" s="9"/>
      <c r="W243" s="9"/>
      <c r="X243" s="9"/>
      <c r="Y243" s="10"/>
      <c r="Z243" s="143"/>
      <c r="AA243" s="147"/>
    </row>
    <row r="244" spans="1:27" ht="20.100000000000001" customHeight="1" x14ac:dyDescent="0.15">
      <c r="A244" s="76">
        <f>IFERROR(IF(AND($L244="○",TRIM($N244)=""),1001,0),3)</f>
        <v>0</v>
      </c>
      <c r="B244" s="143"/>
      <c r="D244" s="143"/>
      <c r="E244" s="293" t="s">
        <v>210</v>
      </c>
      <c r="F244" s="294" t="s">
        <v>89</v>
      </c>
      <c r="G244" s="166"/>
      <c r="H244" s="166"/>
      <c r="I244" s="166"/>
      <c r="J244" s="166"/>
      <c r="K244" s="295"/>
      <c r="L244" s="15"/>
      <c r="M244" s="16"/>
      <c r="N244" s="8"/>
      <c r="O244" s="9"/>
      <c r="P244" s="9"/>
      <c r="Q244" s="9"/>
      <c r="R244" s="9"/>
      <c r="S244" s="9"/>
      <c r="T244" s="9"/>
      <c r="U244" s="9"/>
      <c r="V244" s="9"/>
      <c r="W244" s="9"/>
      <c r="X244" s="9"/>
      <c r="Y244" s="10"/>
      <c r="Z244" s="143"/>
      <c r="AA244" s="147"/>
    </row>
    <row r="245" spans="1:27" ht="20.100000000000001" customHeight="1" x14ac:dyDescent="0.15">
      <c r="A245" s="76">
        <f>IFERROR(IF(AND($L245="○",TRIM($N245)=""),1001,0),3)</f>
        <v>0</v>
      </c>
      <c r="B245" s="143"/>
      <c r="D245" s="143"/>
      <c r="E245" s="293" t="s">
        <v>211</v>
      </c>
      <c r="F245" s="294" t="s">
        <v>90</v>
      </c>
      <c r="G245" s="166"/>
      <c r="H245" s="166"/>
      <c r="I245" s="166"/>
      <c r="J245" s="166"/>
      <c r="K245" s="295"/>
      <c r="L245" s="15"/>
      <c r="M245" s="16"/>
      <c r="N245" s="8"/>
      <c r="O245" s="9"/>
      <c r="P245" s="9"/>
      <c r="Q245" s="9"/>
      <c r="R245" s="9"/>
      <c r="S245" s="9"/>
      <c r="T245" s="9"/>
      <c r="U245" s="9"/>
      <c r="V245" s="9"/>
      <c r="W245" s="9"/>
      <c r="X245" s="9"/>
      <c r="Y245" s="10"/>
      <c r="Z245" s="143"/>
      <c r="AA245" s="147"/>
    </row>
    <row r="246" spans="1:27" ht="20.100000000000001" customHeight="1" x14ac:dyDescent="0.15">
      <c r="A246" s="76">
        <f>IFERROR(IF(AND($L246="○",TRIM($N246)=""),1001,0),3)</f>
        <v>0</v>
      </c>
      <c r="B246" s="143"/>
      <c r="D246" s="143"/>
      <c r="E246" s="293" t="s">
        <v>212</v>
      </c>
      <c r="F246" s="294" t="s">
        <v>91</v>
      </c>
      <c r="G246" s="166"/>
      <c r="H246" s="166"/>
      <c r="I246" s="166"/>
      <c r="J246" s="166"/>
      <c r="K246" s="295"/>
      <c r="L246" s="15"/>
      <c r="M246" s="16"/>
      <c r="N246" s="8"/>
      <c r="O246" s="9"/>
      <c r="P246" s="9"/>
      <c r="Q246" s="9"/>
      <c r="R246" s="9"/>
      <c r="S246" s="9"/>
      <c r="T246" s="9"/>
      <c r="U246" s="9"/>
      <c r="V246" s="9"/>
      <c r="W246" s="9"/>
      <c r="X246" s="9"/>
      <c r="Y246" s="10"/>
      <c r="Z246" s="143"/>
      <c r="AA246" s="147"/>
    </row>
    <row r="247" spans="1:27" ht="20.100000000000001" customHeight="1" x14ac:dyDescent="0.15">
      <c r="A247" s="76">
        <f>IFERROR(IF(AND($L247="○",TRIM($N247)=""),1001,0),3)</f>
        <v>0</v>
      </c>
      <c r="B247" s="143"/>
      <c r="D247" s="143"/>
      <c r="E247" s="293" t="s">
        <v>92</v>
      </c>
      <c r="F247" s="294" t="s">
        <v>93</v>
      </c>
      <c r="G247" s="166"/>
      <c r="H247" s="166"/>
      <c r="I247" s="166"/>
      <c r="J247" s="166"/>
      <c r="K247" s="295"/>
      <c r="L247" s="15"/>
      <c r="M247" s="16"/>
      <c r="N247" s="8"/>
      <c r="O247" s="9"/>
      <c r="P247" s="9"/>
      <c r="Q247" s="9"/>
      <c r="R247" s="9"/>
      <c r="S247" s="9"/>
      <c r="T247" s="9"/>
      <c r="U247" s="9"/>
      <c r="V247" s="9"/>
      <c r="W247" s="9"/>
      <c r="X247" s="9"/>
      <c r="Y247" s="10"/>
      <c r="Z247" s="143"/>
      <c r="AA247" s="147"/>
    </row>
    <row r="248" spans="1:27" ht="20.100000000000001" customHeight="1" x14ac:dyDescent="0.15">
      <c r="A248" s="76">
        <f>IFERROR(IF(AND($L248="○",TRIM($N248)=""),1001,0),3)</f>
        <v>0</v>
      </c>
      <c r="B248" s="143"/>
      <c r="D248" s="143"/>
      <c r="E248" s="296" t="s">
        <v>94</v>
      </c>
      <c r="F248" s="294" t="s">
        <v>95</v>
      </c>
      <c r="G248" s="166"/>
      <c r="H248" s="166"/>
      <c r="I248" s="166"/>
      <c r="J248" s="166"/>
      <c r="K248" s="295"/>
      <c r="L248" s="15"/>
      <c r="M248" s="16"/>
      <c r="N248" s="8"/>
      <c r="O248" s="9"/>
      <c r="P248" s="9"/>
      <c r="Q248" s="9"/>
      <c r="R248" s="9"/>
      <c r="S248" s="9"/>
      <c r="T248" s="9"/>
      <c r="U248" s="9"/>
      <c r="V248" s="9"/>
      <c r="W248" s="9"/>
      <c r="X248" s="9"/>
      <c r="Y248" s="10"/>
      <c r="Z248" s="143"/>
      <c r="AA248" s="147"/>
    </row>
    <row r="249" spans="1:27" ht="20.100000000000001" customHeight="1" x14ac:dyDescent="0.15">
      <c r="A249" s="76">
        <f>IFERROR(IF(AND($L249="○",TRIM($N249)=""),1001,0),3)</f>
        <v>0</v>
      </c>
      <c r="B249" s="143"/>
      <c r="D249" s="143"/>
      <c r="E249" s="296" t="s">
        <v>96</v>
      </c>
      <c r="F249" s="294" t="s">
        <v>97</v>
      </c>
      <c r="G249" s="166"/>
      <c r="H249" s="166"/>
      <c r="I249" s="166"/>
      <c r="J249" s="166"/>
      <c r="K249" s="295"/>
      <c r="L249" s="15"/>
      <c r="M249" s="16"/>
      <c r="N249" s="8"/>
      <c r="O249" s="9"/>
      <c r="P249" s="9"/>
      <c r="Q249" s="9"/>
      <c r="R249" s="9"/>
      <c r="S249" s="9"/>
      <c r="T249" s="9"/>
      <c r="U249" s="9"/>
      <c r="V249" s="9"/>
      <c r="W249" s="9"/>
      <c r="X249" s="9"/>
      <c r="Y249" s="10"/>
      <c r="Z249" s="143"/>
      <c r="AA249" s="147"/>
    </row>
    <row r="250" spans="1:27" ht="20.100000000000001" customHeight="1" x14ac:dyDescent="0.15">
      <c r="A250" s="76">
        <f>IFERROR(IF(AND($L250="○",TRIM($N250)=""),1001,0),3)</f>
        <v>0</v>
      </c>
      <c r="B250" s="143"/>
      <c r="D250" s="143"/>
      <c r="E250" s="296" t="s">
        <v>98</v>
      </c>
      <c r="F250" s="294" t="s">
        <v>99</v>
      </c>
      <c r="G250" s="166"/>
      <c r="H250" s="166"/>
      <c r="I250" s="166"/>
      <c r="J250" s="166"/>
      <c r="K250" s="295"/>
      <c r="L250" s="15"/>
      <c r="M250" s="16"/>
      <c r="N250" s="8"/>
      <c r="O250" s="9"/>
      <c r="P250" s="9"/>
      <c r="Q250" s="9"/>
      <c r="R250" s="9"/>
      <c r="S250" s="9"/>
      <c r="T250" s="9"/>
      <c r="U250" s="9"/>
      <c r="V250" s="9"/>
      <c r="W250" s="9"/>
      <c r="X250" s="9"/>
      <c r="Y250" s="10"/>
      <c r="Z250" s="143"/>
      <c r="AA250" s="147"/>
    </row>
    <row r="251" spans="1:27" ht="20.100000000000001" customHeight="1" x14ac:dyDescent="0.15">
      <c r="A251" s="76">
        <f>IFERROR(IF(AND($L251="○",TRIM($N251)=""),1001,0),3)</f>
        <v>0</v>
      </c>
      <c r="B251" s="143"/>
      <c r="D251" s="143"/>
      <c r="E251" s="296" t="s">
        <v>100</v>
      </c>
      <c r="F251" s="294" t="s">
        <v>101</v>
      </c>
      <c r="G251" s="166"/>
      <c r="H251" s="166"/>
      <c r="I251" s="166"/>
      <c r="J251" s="166"/>
      <c r="K251" s="295"/>
      <c r="L251" s="15"/>
      <c r="M251" s="16"/>
      <c r="N251" s="8"/>
      <c r="O251" s="9"/>
      <c r="P251" s="9"/>
      <c r="Q251" s="9"/>
      <c r="R251" s="9"/>
      <c r="S251" s="9"/>
      <c r="T251" s="9"/>
      <c r="U251" s="9"/>
      <c r="V251" s="9"/>
      <c r="W251" s="9"/>
      <c r="X251" s="9"/>
      <c r="Y251" s="10"/>
      <c r="Z251" s="143"/>
      <c r="AA251" s="147"/>
    </row>
    <row r="252" spans="1:27" ht="20.100000000000001" customHeight="1" x14ac:dyDescent="0.15">
      <c r="A252" s="76">
        <f>IFERROR(IF(AND($L252="○",TRIM($N252)=""),1001,0),3)</f>
        <v>0</v>
      </c>
      <c r="B252" s="143"/>
      <c r="D252" s="143"/>
      <c r="E252" s="296" t="s">
        <v>102</v>
      </c>
      <c r="F252" s="294" t="s">
        <v>103</v>
      </c>
      <c r="G252" s="166"/>
      <c r="H252" s="166"/>
      <c r="I252" s="166"/>
      <c r="J252" s="166"/>
      <c r="K252" s="295"/>
      <c r="L252" s="15"/>
      <c r="M252" s="16"/>
      <c r="N252" s="8"/>
      <c r="O252" s="9"/>
      <c r="P252" s="9"/>
      <c r="Q252" s="9"/>
      <c r="R252" s="9"/>
      <c r="S252" s="9"/>
      <c r="T252" s="9"/>
      <c r="U252" s="9"/>
      <c r="V252" s="9"/>
      <c r="W252" s="9"/>
      <c r="X252" s="9"/>
      <c r="Y252" s="10"/>
      <c r="Z252" s="143"/>
      <c r="AA252" s="147"/>
    </row>
    <row r="253" spans="1:27" ht="20.100000000000001" customHeight="1" x14ac:dyDescent="0.15">
      <c r="A253" s="76">
        <f>IFERROR(IF(AND($L253="○",TRIM($N253)=""),1001,0),3)</f>
        <v>0</v>
      </c>
      <c r="B253" s="143"/>
      <c r="D253" s="143"/>
      <c r="E253" s="296" t="s">
        <v>104</v>
      </c>
      <c r="F253" s="294" t="s">
        <v>105</v>
      </c>
      <c r="G253" s="166"/>
      <c r="H253" s="166"/>
      <c r="I253" s="166"/>
      <c r="J253" s="166"/>
      <c r="K253" s="295"/>
      <c r="L253" s="15"/>
      <c r="M253" s="16"/>
      <c r="N253" s="8"/>
      <c r="O253" s="9"/>
      <c r="P253" s="9"/>
      <c r="Q253" s="9"/>
      <c r="R253" s="9"/>
      <c r="S253" s="9"/>
      <c r="T253" s="9"/>
      <c r="U253" s="9"/>
      <c r="V253" s="9"/>
      <c r="W253" s="9"/>
      <c r="X253" s="9"/>
      <c r="Y253" s="10"/>
      <c r="Z253" s="143"/>
      <c r="AA253" s="147"/>
    </row>
    <row r="254" spans="1:27" ht="20.100000000000001" customHeight="1" x14ac:dyDescent="0.15">
      <c r="A254" s="76">
        <f>IFERROR(IF(AND($L254="○",TRIM($N254)=""),1001,0),3)</f>
        <v>0</v>
      </c>
      <c r="B254" s="143"/>
      <c r="D254" s="143"/>
      <c r="E254" s="296" t="s">
        <v>106</v>
      </c>
      <c r="F254" s="294" t="s">
        <v>107</v>
      </c>
      <c r="G254" s="166"/>
      <c r="H254" s="166"/>
      <c r="I254" s="166"/>
      <c r="J254" s="166"/>
      <c r="K254" s="295"/>
      <c r="L254" s="15"/>
      <c r="M254" s="16"/>
      <c r="N254" s="8"/>
      <c r="O254" s="9"/>
      <c r="P254" s="9"/>
      <c r="Q254" s="9"/>
      <c r="R254" s="9"/>
      <c r="S254" s="9"/>
      <c r="T254" s="9"/>
      <c r="U254" s="9"/>
      <c r="V254" s="9"/>
      <c r="W254" s="9"/>
      <c r="X254" s="9"/>
      <c r="Y254" s="10"/>
      <c r="Z254" s="143"/>
    </row>
    <row r="255" spans="1:27" ht="20.100000000000001" customHeight="1" x14ac:dyDescent="0.15">
      <c r="A255" s="76">
        <f>IFERROR(IF(AND($L255="○",TRIM($N255)=""),1001,0),3)</f>
        <v>0</v>
      </c>
      <c r="B255" s="143"/>
      <c r="D255" s="143"/>
      <c r="E255" s="296" t="s">
        <v>108</v>
      </c>
      <c r="F255" s="294" t="s">
        <v>109</v>
      </c>
      <c r="G255" s="166"/>
      <c r="H255" s="166"/>
      <c r="I255" s="166"/>
      <c r="J255" s="166"/>
      <c r="K255" s="295"/>
      <c r="L255" s="15"/>
      <c r="M255" s="16"/>
      <c r="N255" s="8"/>
      <c r="O255" s="9"/>
      <c r="P255" s="9"/>
      <c r="Q255" s="9"/>
      <c r="R255" s="9"/>
      <c r="S255" s="9"/>
      <c r="T255" s="9"/>
      <c r="U255" s="9"/>
      <c r="V255" s="9"/>
      <c r="W255" s="9"/>
      <c r="X255" s="9"/>
      <c r="Y255" s="10"/>
      <c r="Z255" s="143"/>
    </row>
    <row r="256" spans="1:27" ht="20.100000000000001" customHeight="1" x14ac:dyDescent="0.15">
      <c r="A256" s="76">
        <f>IFERROR(IF(AND($L256="○",TRIM($N256)=""),1001,0),3)</f>
        <v>0</v>
      </c>
      <c r="B256" s="143"/>
      <c r="D256" s="143"/>
      <c r="E256" s="296" t="s">
        <v>110</v>
      </c>
      <c r="F256" s="294" t="s">
        <v>111</v>
      </c>
      <c r="G256" s="166"/>
      <c r="H256" s="166"/>
      <c r="I256" s="166"/>
      <c r="J256" s="166"/>
      <c r="K256" s="295"/>
      <c r="L256" s="15"/>
      <c r="M256" s="16"/>
      <c r="N256" s="8"/>
      <c r="O256" s="9"/>
      <c r="P256" s="9"/>
      <c r="Q256" s="9"/>
      <c r="R256" s="9"/>
      <c r="S256" s="9"/>
      <c r="T256" s="9"/>
      <c r="U256" s="9"/>
      <c r="V256" s="9"/>
      <c r="W256" s="9"/>
      <c r="X256" s="9"/>
      <c r="Y256" s="10"/>
      <c r="Z256" s="143"/>
    </row>
    <row r="257" spans="1:26" ht="20.100000000000001" customHeight="1" x14ac:dyDescent="0.15">
      <c r="A257" s="76">
        <f>IFERROR(IF(AND($L257="○",TRIM($N257)=""),1001,0),3)</f>
        <v>0</v>
      </c>
      <c r="B257" s="143"/>
      <c r="D257" s="143"/>
      <c r="E257" s="296" t="s">
        <v>112</v>
      </c>
      <c r="F257" s="294" t="s">
        <v>113</v>
      </c>
      <c r="G257" s="166"/>
      <c r="H257" s="166"/>
      <c r="I257" s="166"/>
      <c r="J257" s="166"/>
      <c r="K257" s="295"/>
      <c r="L257" s="15"/>
      <c r="M257" s="16"/>
      <c r="N257" s="8"/>
      <c r="O257" s="9"/>
      <c r="P257" s="9"/>
      <c r="Q257" s="9"/>
      <c r="R257" s="9"/>
      <c r="S257" s="9"/>
      <c r="T257" s="9"/>
      <c r="U257" s="9"/>
      <c r="V257" s="9"/>
      <c r="W257" s="9"/>
      <c r="X257" s="9"/>
      <c r="Y257" s="10"/>
      <c r="Z257" s="143"/>
    </row>
    <row r="258" spans="1:26" ht="20.100000000000001" customHeight="1" x14ac:dyDescent="0.15">
      <c r="A258" s="76">
        <f>IFERROR(IF(AND($L258="○",TRIM($N258)=""),1001,0),3)</f>
        <v>0</v>
      </c>
      <c r="B258" s="143"/>
      <c r="D258" s="143"/>
      <c r="E258" s="296" t="s">
        <v>114</v>
      </c>
      <c r="F258" s="294" t="s">
        <v>115</v>
      </c>
      <c r="G258" s="166"/>
      <c r="H258" s="166"/>
      <c r="I258" s="166"/>
      <c r="J258" s="166"/>
      <c r="K258" s="295"/>
      <c r="L258" s="15"/>
      <c r="M258" s="16"/>
      <c r="N258" s="8"/>
      <c r="O258" s="9"/>
      <c r="P258" s="9"/>
      <c r="Q258" s="9"/>
      <c r="R258" s="9"/>
      <c r="S258" s="9"/>
      <c r="T258" s="9"/>
      <c r="U258" s="9"/>
      <c r="V258" s="9"/>
      <c r="W258" s="9"/>
      <c r="X258" s="9"/>
      <c r="Y258" s="10"/>
      <c r="Z258" s="143"/>
    </row>
    <row r="259" spans="1:26" ht="20.100000000000001" customHeight="1" x14ac:dyDescent="0.15">
      <c r="A259" s="76">
        <f>IFERROR(IF(AND($L259="○",TRIM($N259)=""),1001,0),3)</f>
        <v>0</v>
      </c>
      <c r="B259" s="143"/>
      <c r="D259" s="143"/>
      <c r="E259" s="296" t="s">
        <v>116</v>
      </c>
      <c r="F259" s="294" t="s">
        <v>117</v>
      </c>
      <c r="G259" s="166"/>
      <c r="H259" s="166"/>
      <c r="I259" s="166"/>
      <c r="J259" s="166"/>
      <c r="K259" s="295"/>
      <c r="L259" s="15"/>
      <c r="M259" s="16"/>
      <c r="N259" s="8"/>
      <c r="O259" s="9"/>
      <c r="P259" s="9"/>
      <c r="Q259" s="9"/>
      <c r="R259" s="9"/>
      <c r="S259" s="9"/>
      <c r="T259" s="9"/>
      <c r="U259" s="9"/>
      <c r="V259" s="9"/>
      <c r="W259" s="9"/>
      <c r="X259" s="9"/>
      <c r="Y259" s="10"/>
      <c r="Z259" s="143"/>
    </row>
    <row r="260" spans="1:26" ht="20.100000000000001" customHeight="1" x14ac:dyDescent="0.15">
      <c r="A260" s="76">
        <f>IFERROR(IF(AND($L260="○",TRIM($N260)=""),1001,0),3)</f>
        <v>0</v>
      </c>
      <c r="B260" s="143"/>
      <c r="D260" s="143"/>
      <c r="E260" s="296" t="s">
        <v>118</v>
      </c>
      <c r="F260" s="294" t="s">
        <v>119</v>
      </c>
      <c r="G260" s="166"/>
      <c r="H260" s="166"/>
      <c r="I260" s="166"/>
      <c r="J260" s="166"/>
      <c r="K260" s="295"/>
      <c r="L260" s="15"/>
      <c r="M260" s="16"/>
      <c r="N260" s="8"/>
      <c r="O260" s="9"/>
      <c r="P260" s="9"/>
      <c r="Q260" s="9"/>
      <c r="R260" s="9"/>
      <c r="S260" s="9"/>
      <c r="T260" s="9"/>
      <c r="U260" s="9"/>
      <c r="V260" s="9"/>
      <c r="W260" s="9"/>
      <c r="X260" s="9"/>
      <c r="Y260" s="10"/>
      <c r="Z260" s="143"/>
    </row>
    <row r="261" spans="1:26" ht="20.100000000000001" customHeight="1" x14ac:dyDescent="0.15">
      <c r="A261" s="76">
        <f>IFERROR(IF(AND($L261="○",TRIM($N261)=""),1001,0),3)</f>
        <v>0</v>
      </c>
      <c r="B261" s="143"/>
      <c r="D261" s="143"/>
      <c r="E261" s="296" t="s">
        <v>120</v>
      </c>
      <c r="F261" s="294" t="s">
        <v>121</v>
      </c>
      <c r="G261" s="166"/>
      <c r="H261" s="166"/>
      <c r="I261" s="166"/>
      <c r="J261" s="166"/>
      <c r="K261" s="295"/>
      <c r="L261" s="15"/>
      <c r="M261" s="16"/>
      <c r="N261" s="8"/>
      <c r="O261" s="9"/>
      <c r="P261" s="9"/>
      <c r="Q261" s="9"/>
      <c r="R261" s="9"/>
      <c r="S261" s="9"/>
      <c r="T261" s="9"/>
      <c r="U261" s="9"/>
      <c r="V261" s="9"/>
      <c r="W261" s="9"/>
      <c r="X261" s="9"/>
      <c r="Y261" s="10"/>
      <c r="Z261" s="143"/>
    </row>
    <row r="262" spans="1:26" ht="20.100000000000001" customHeight="1" x14ac:dyDescent="0.15">
      <c r="A262" s="76">
        <f>IFERROR(IF(AND($L262="○",TRIM($N262)=""),1001,0),3)</f>
        <v>0</v>
      </c>
      <c r="B262" s="143"/>
      <c r="D262" s="143"/>
      <c r="E262" s="296" t="s">
        <v>122</v>
      </c>
      <c r="F262" s="294" t="s">
        <v>123</v>
      </c>
      <c r="G262" s="166"/>
      <c r="H262" s="166"/>
      <c r="I262" s="166"/>
      <c r="J262" s="166"/>
      <c r="K262" s="295"/>
      <c r="L262" s="15"/>
      <c r="M262" s="16"/>
      <c r="N262" s="8"/>
      <c r="O262" s="9"/>
      <c r="P262" s="9"/>
      <c r="Q262" s="9"/>
      <c r="R262" s="9"/>
      <c r="S262" s="9"/>
      <c r="T262" s="9"/>
      <c r="U262" s="9"/>
      <c r="V262" s="9"/>
      <c r="W262" s="9"/>
      <c r="X262" s="9"/>
      <c r="Y262" s="10"/>
      <c r="Z262" s="143"/>
    </row>
    <row r="263" spans="1:26" ht="20.100000000000001" customHeight="1" x14ac:dyDescent="0.15">
      <c r="A263" s="76">
        <f>IFERROR(IF(AND($L263="○",TRIM($N263)=""),1001,0),3)</f>
        <v>0</v>
      </c>
      <c r="B263" s="143"/>
      <c r="D263" s="143"/>
      <c r="E263" s="296" t="s">
        <v>124</v>
      </c>
      <c r="F263" s="294" t="s">
        <v>125</v>
      </c>
      <c r="G263" s="166"/>
      <c r="H263" s="166"/>
      <c r="I263" s="166"/>
      <c r="J263" s="166"/>
      <c r="K263" s="295"/>
      <c r="L263" s="15"/>
      <c r="M263" s="16"/>
      <c r="N263" s="8"/>
      <c r="O263" s="9"/>
      <c r="P263" s="9"/>
      <c r="Q263" s="9"/>
      <c r="R263" s="9"/>
      <c r="S263" s="9"/>
      <c r="T263" s="9"/>
      <c r="U263" s="9"/>
      <c r="V263" s="9"/>
      <c r="W263" s="9"/>
      <c r="X263" s="9"/>
      <c r="Y263" s="10"/>
      <c r="Z263" s="143"/>
    </row>
    <row r="264" spans="1:26" ht="20.100000000000001" customHeight="1" x14ac:dyDescent="0.15">
      <c r="A264" s="76">
        <f>IFERROR(IF(AND($L264="○",TRIM($N264)=""),1001,0),3)</f>
        <v>0</v>
      </c>
      <c r="B264" s="297"/>
      <c r="C264" s="100"/>
      <c r="D264" s="99"/>
      <c r="E264" s="296" t="s">
        <v>126</v>
      </c>
      <c r="F264" s="294" t="s">
        <v>127</v>
      </c>
      <c r="G264" s="166"/>
      <c r="H264" s="166"/>
      <c r="I264" s="166"/>
      <c r="J264" s="166"/>
      <c r="K264" s="295"/>
      <c r="L264" s="15"/>
      <c r="M264" s="16"/>
      <c r="N264" s="8"/>
      <c r="O264" s="9"/>
      <c r="P264" s="9"/>
      <c r="Q264" s="9"/>
      <c r="R264" s="9"/>
      <c r="S264" s="9"/>
      <c r="T264" s="9"/>
      <c r="U264" s="9"/>
      <c r="V264" s="9"/>
      <c r="W264" s="9"/>
      <c r="X264" s="9"/>
      <c r="Y264" s="10"/>
      <c r="Z264" s="99"/>
    </row>
    <row r="265" spans="1:26" ht="20.100000000000001" customHeight="1" x14ac:dyDescent="0.15">
      <c r="A265" s="76">
        <f>IFERROR(IF(AND($L265="○",TRIM($N265)=""),1001,0),3)</f>
        <v>0</v>
      </c>
      <c r="B265" s="143"/>
      <c r="C265" s="111"/>
      <c r="D265" s="143"/>
      <c r="E265" s="296" t="s">
        <v>128</v>
      </c>
      <c r="F265" s="294" t="s">
        <v>129</v>
      </c>
      <c r="G265" s="166"/>
      <c r="H265" s="166"/>
      <c r="I265" s="166"/>
      <c r="J265" s="166"/>
      <c r="K265" s="295"/>
      <c r="L265" s="15"/>
      <c r="M265" s="16"/>
      <c r="N265" s="8"/>
      <c r="O265" s="9"/>
      <c r="P265" s="9"/>
      <c r="Q265" s="9"/>
      <c r="R265" s="9"/>
      <c r="S265" s="9"/>
      <c r="T265" s="9"/>
      <c r="U265" s="9"/>
      <c r="V265" s="9"/>
      <c r="W265" s="9"/>
      <c r="X265" s="9"/>
      <c r="Y265" s="10"/>
      <c r="Z265" s="143"/>
    </row>
    <row r="266" spans="1:26" ht="20.100000000000001" customHeight="1" x14ac:dyDescent="0.15">
      <c r="A266" s="76">
        <f>IFERROR(IF(AND($L266="○",TRIM($N266)=""),1001,0),3)</f>
        <v>0</v>
      </c>
      <c r="B266" s="143"/>
      <c r="D266" s="143"/>
      <c r="E266" s="296" t="s">
        <v>130</v>
      </c>
      <c r="F266" s="294" t="s">
        <v>131</v>
      </c>
      <c r="G266" s="166"/>
      <c r="H266" s="166"/>
      <c r="I266" s="166"/>
      <c r="J266" s="166"/>
      <c r="K266" s="295"/>
      <c r="L266" s="15"/>
      <c r="M266" s="16"/>
      <c r="N266" s="8"/>
      <c r="O266" s="9"/>
      <c r="P266" s="9"/>
      <c r="Q266" s="9"/>
      <c r="R266" s="9"/>
      <c r="S266" s="9"/>
      <c r="T266" s="9"/>
      <c r="U266" s="9"/>
      <c r="V266" s="9"/>
      <c r="W266" s="9"/>
      <c r="X266" s="9"/>
      <c r="Y266" s="10"/>
      <c r="Z266" s="143"/>
    </row>
    <row r="267" spans="1:26" ht="20.100000000000001" customHeight="1" x14ac:dyDescent="0.15">
      <c r="A267" s="76">
        <f>IFERROR(IF(AND($L267="○",TRIM($N267)=""),1001,0),3)</f>
        <v>0</v>
      </c>
      <c r="B267" s="143"/>
      <c r="D267" s="143"/>
      <c r="E267" s="296" t="s">
        <v>132</v>
      </c>
      <c r="F267" s="294" t="s">
        <v>133</v>
      </c>
      <c r="G267" s="166"/>
      <c r="H267" s="166"/>
      <c r="I267" s="166"/>
      <c r="J267" s="166"/>
      <c r="K267" s="295"/>
      <c r="L267" s="15"/>
      <c r="M267" s="16"/>
      <c r="N267" s="8"/>
      <c r="O267" s="9"/>
      <c r="P267" s="9"/>
      <c r="Q267" s="9"/>
      <c r="R267" s="9"/>
      <c r="S267" s="9"/>
      <c r="T267" s="9"/>
      <c r="U267" s="9"/>
      <c r="V267" s="9"/>
      <c r="W267" s="9"/>
      <c r="X267" s="9"/>
      <c r="Y267" s="10"/>
      <c r="Z267" s="143"/>
    </row>
    <row r="268" spans="1:26" ht="20.100000000000001" customHeight="1" x14ac:dyDescent="0.15">
      <c r="A268" s="76">
        <f>IFERROR(IF(AND($L268="○",TRIM($N268)=""),1001,0),3)</f>
        <v>0</v>
      </c>
      <c r="B268" s="143"/>
      <c r="D268" s="143"/>
      <c r="E268" s="296" t="s">
        <v>134</v>
      </c>
      <c r="F268" s="294" t="s">
        <v>135</v>
      </c>
      <c r="G268" s="166"/>
      <c r="H268" s="166"/>
      <c r="I268" s="166"/>
      <c r="J268" s="166"/>
      <c r="K268" s="295"/>
      <c r="L268" s="15"/>
      <c r="M268" s="16"/>
      <c r="N268" s="8"/>
      <c r="O268" s="9"/>
      <c r="P268" s="9"/>
      <c r="Q268" s="9"/>
      <c r="R268" s="9"/>
      <c r="S268" s="9"/>
      <c r="T268" s="9"/>
      <c r="U268" s="9"/>
      <c r="V268" s="9"/>
      <c r="W268" s="9"/>
      <c r="X268" s="9"/>
      <c r="Y268" s="10"/>
      <c r="Z268" s="143"/>
    </row>
    <row r="269" spans="1:26" ht="20.100000000000001" customHeight="1" x14ac:dyDescent="0.15">
      <c r="A269" s="76">
        <f>IFERROR(IF(AND($L269="○",TRIM($N269)=""),1001,0),3)</f>
        <v>0</v>
      </c>
      <c r="B269" s="143"/>
      <c r="D269" s="143"/>
      <c r="E269" s="296" t="s">
        <v>136</v>
      </c>
      <c r="F269" s="294" t="s">
        <v>137</v>
      </c>
      <c r="G269" s="166"/>
      <c r="H269" s="166"/>
      <c r="I269" s="166"/>
      <c r="J269" s="166"/>
      <c r="K269" s="295"/>
      <c r="L269" s="15"/>
      <c r="M269" s="16"/>
      <c r="N269" s="8"/>
      <c r="O269" s="9"/>
      <c r="P269" s="9"/>
      <c r="Q269" s="9"/>
      <c r="R269" s="9"/>
      <c r="S269" s="9"/>
      <c r="T269" s="9"/>
      <c r="U269" s="9"/>
      <c r="V269" s="9"/>
      <c r="W269" s="9"/>
      <c r="X269" s="9"/>
      <c r="Y269" s="10"/>
      <c r="Z269" s="143"/>
    </row>
    <row r="270" spans="1:26" ht="20.100000000000001" customHeight="1" x14ac:dyDescent="0.15">
      <c r="A270" s="76">
        <f>IFERROR(IF(AND($L270="○",TRIM($N270)=""),1001,0),3)</f>
        <v>0</v>
      </c>
      <c r="B270" s="143"/>
      <c r="D270" s="143"/>
      <c r="E270" s="296" t="s">
        <v>138</v>
      </c>
      <c r="F270" s="294" t="s">
        <v>139</v>
      </c>
      <c r="G270" s="166"/>
      <c r="H270" s="166"/>
      <c r="I270" s="166"/>
      <c r="J270" s="166"/>
      <c r="K270" s="295"/>
      <c r="L270" s="15"/>
      <c r="M270" s="16"/>
      <c r="N270" s="8"/>
      <c r="O270" s="9"/>
      <c r="P270" s="9"/>
      <c r="Q270" s="9"/>
      <c r="R270" s="9"/>
      <c r="S270" s="9"/>
      <c r="T270" s="9"/>
      <c r="U270" s="9"/>
      <c r="V270" s="9"/>
      <c r="W270" s="9"/>
      <c r="X270" s="9"/>
      <c r="Y270" s="10"/>
      <c r="Z270" s="143"/>
    </row>
    <row r="271" spans="1:26" ht="20.100000000000001" customHeight="1" x14ac:dyDescent="0.15">
      <c r="A271" s="76">
        <f>IFERROR(IF(AND($L271="○",TRIM($N271)=""),1001,0),3)</f>
        <v>0</v>
      </c>
      <c r="B271" s="143"/>
      <c r="D271" s="143"/>
      <c r="E271" s="296" t="s">
        <v>140</v>
      </c>
      <c r="F271" s="294" t="s">
        <v>141</v>
      </c>
      <c r="G271" s="166"/>
      <c r="H271" s="166"/>
      <c r="I271" s="166"/>
      <c r="J271" s="166"/>
      <c r="K271" s="295"/>
      <c r="L271" s="15"/>
      <c r="M271" s="16"/>
      <c r="N271" s="8"/>
      <c r="O271" s="9"/>
      <c r="P271" s="9"/>
      <c r="Q271" s="9"/>
      <c r="R271" s="9"/>
      <c r="S271" s="9"/>
      <c r="T271" s="9"/>
      <c r="U271" s="9"/>
      <c r="V271" s="9"/>
      <c r="W271" s="9"/>
      <c r="X271" s="9"/>
      <c r="Y271" s="10"/>
      <c r="Z271" s="143"/>
    </row>
    <row r="272" spans="1:26" ht="20.100000000000001" customHeight="1" x14ac:dyDescent="0.15">
      <c r="A272" s="76">
        <f>IFERROR(IF(AND($L272="○",TRIM($N272)=""),1001,0),3)</f>
        <v>0</v>
      </c>
      <c r="B272" s="143"/>
      <c r="D272" s="143"/>
      <c r="E272" s="296" t="s">
        <v>142</v>
      </c>
      <c r="F272" s="294" t="s">
        <v>143</v>
      </c>
      <c r="G272" s="166"/>
      <c r="H272" s="166"/>
      <c r="I272" s="166"/>
      <c r="J272" s="166"/>
      <c r="K272" s="295"/>
      <c r="L272" s="15"/>
      <c r="M272" s="16"/>
      <c r="N272" s="8"/>
      <c r="O272" s="9"/>
      <c r="P272" s="9"/>
      <c r="Q272" s="9"/>
      <c r="R272" s="9"/>
      <c r="S272" s="9"/>
      <c r="T272" s="9"/>
      <c r="U272" s="9"/>
      <c r="V272" s="9"/>
      <c r="W272" s="9"/>
      <c r="X272" s="9"/>
      <c r="Y272" s="10"/>
      <c r="Z272" s="143"/>
    </row>
    <row r="273" spans="1:26" ht="20.100000000000001" customHeight="1" x14ac:dyDescent="0.15">
      <c r="A273" s="76">
        <f>IFERROR(IF(AND($L273="○",TRIM($N273)=""),1001,0),3)</f>
        <v>0</v>
      </c>
      <c r="B273" s="143"/>
      <c r="D273" s="143"/>
      <c r="E273" s="296" t="s">
        <v>144</v>
      </c>
      <c r="F273" s="294" t="s">
        <v>145</v>
      </c>
      <c r="G273" s="166"/>
      <c r="H273" s="166"/>
      <c r="I273" s="166"/>
      <c r="J273" s="166"/>
      <c r="K273" s="295"/>
      <c r="L273" s="15"/>
      <c r="M273" s="16"/>
      <c r="N273" s="8"/>
      <c r="O273" s="9"/>
      <c r="P273" s="9"/>
      <c r="Q273" s="9"/>
      <c r="R273" s="9"/>
      <c r="S273" s="9"/>
      <c r="T273" s="9"/>
      <c r="U273" s="9"/>
      <c r="V273" s="9"/>
      <c r="W273" s="9"/>
      <c r="X273" s="9"/>
      <c r="Y273" s="10"/>
      <c r="Z273" s="143"/>
    </row>
    <row r="274" spans="1:26" ht="20.100000000000001" customHeight="1" x14ac:dyDescent="0.15">
      <c r="A274" s="76">
        <f>IFERROR(IF(AND($L274="○",TRIM($N274)=""),1001,0),3)</f>
        <v>0</v>
      </c>
      <c r="B274" s="143"/>
      <c r="D274" s="143"/>
      <c r="E274" s="296" t="s">
        <v>146</v>
      </c>
      <c r="F274" s="294" t="s">
        <v>147</v>
      </c>
      <c r="G274" s="166"/>
      <c r="H274" s="166"/>
      <c r="I274" s="166"/>
      <c r="J274" s="166"/>
      <c r="K274" s="295"/>
      <c r="L274" s="15"/>
      <c r="M274" s="16"/>
      <c r="N274" s="8"/>
      <c r="O274" s="9"/>
      <c r="P274" s="9"/>
      <c r="Q274" s="9"/>
      <c r="R274" s="9"/>
      <c r="S274" s="9"/>
      <c r="T274" s="9"/>
      <c r="U274" s="9"/>
      <c r="V274" s="9"/>
      <c r="W274" s="9"/>
      <c r="X274" s="9"/>
      <c r="Y274" s="10"/>
      <c r="Z274" s="143"/>
    </row>
    <row r="275" spans="1:26" ht="20.100000000000001" customHeight="1" x14ac:dyDescent="0.15">
      <c r="A275" s="76">
        <f>IFERROR(IF(AND($L275="○",TRIM($N275)=""),1001,0),3)</f>
        <v>0</v>
      </c>
      <c r="B275" s="143"/>
      <c r="D275" s="143"/>
      <c r="E275" s="296" t="s">
        <v>148</v>
      </c>
      <c r="F275" s="294" t="s">
        <v>149</v>
      </c>
      <c r="G275" s="166"/>
      <c r="H275" s="166"/>
      <c r="I275" s="166"/>
      <c r="J275" s="166"/>
      <c r="K275" s="295"/>
      <c r="L275" s="15"/>
      <c r="M275" s="16"/>
      <c r="N275" s="8"/>
      <c r="O275" s="9"/>
      <c r="P275" s="9"/>
      <c r="Q275" s="9"/>
      <c r="R275" s="9"/>
      <c r="S275" s="9"/>
      <c r="T275" s="9"/>
      <c r="U275" s="9"/>
      <c r="V275" s="9"/>
      <c r="W275" s="9"/>
      <c r="X275" s="9"/>
      <c r="Y275" s="10"/>
      <c r="Z275" s="143"/>
    </row>
    <row r="276" spans="1:26" ht="20.100000000000001" customHeight="1" x14ac:dyDescent="0.15">
      <c r="A276" s="76">
        <f>IFERROR(IF(AND($L276="○",TRIM($N276)=""),1001,0),3)</f>
        <v>0</v>
      </c>
      <c r="B276" s="143"/>
      <c r="D276" s="143"/>
      <c r="E276" s="296" t="s">
        <v>150</v>
      </c>
      <c r="F276" s="294" t="s">
        <v>151</v>
      </c>
      <c r="G276" s="166"/>
      <c r="H276" s="166"/>
      <c r="I276" s="166"/>
      <c r="J276" s="166"/>
      <c r="K276" s="295"/>
      <c r="L276" s="15"/>
      <c r="M276" s="16"/>
      <c r="N276" s="8"/>
      <c r="O276" s="9"/>
      <c r="P276" s="9"/>
      <c r="Q276" s="9"/>
      <c r="R276" s="9"/>
      <c r="S276" s="9"/>
      <c r="T276" s="9"/>
      <c r="U276" s="9"/>
      <c r="V276" s="9"/>
      <c r="W276" s="9"/>
      <c r="X276" s="9"/>
      <c r="Y276" s="10"/>
      <c r="Z276" s="143"/>
    </row>
    <row r="277" spans="1:26" ht="20.100000000000001" customHeight="1" x14ac:dyDescent="0.15">
      <c r="A277" s="76">
        <f>IFERROR(IF(AND($L277="○",TRIM($N277)=""),1001,0),3)</f>
        <v>0</v>
      </c>
      <c r="B277" s="143"/>
      <c r="D277" s="143"/>
      <c r="E277" s="296" t="s">
        <v>152</v>
      </c>
      <c r="F277" s="294" t="s">
        <v>153</v>
      </c>
      <c r="G277" s="166"/>
      <c r="H277" s="166"/>
      <c r="I277" s="166"/>
      <c r="J277" s="166"/>
      <c r="K277" s="295"/>
      <c r="L277" s="15"/>
      <c r="M277" s="16"/>
      <c r="N277" s="8"/>
      <c r="O277" s="9"/>
      <c r="P277" s="9"/>
      <c r="Q277" s="9"/>
      <c r="R277" s="9"/>
      <c r="S277" s="9"/>
      <c r="T277" s="9"/>
      <c r="U277" s="9"/>
      <c r="V277" s="9"/>
      <c r="W277" s="9"/>
      <c r="X277" s="9"/>
      <c r="Y277" s="10"/>
      <c r="Z277" s="143"/>
    </row>
    <row r="278" spans="1:26" ht="20.100000000000001" customHeight="1" x14ac:dyDescent="0.15">
      <c r="A278" s="76">
        <f>IFERROR(IF(AND($L278="○",TRIM($N278)=""),1001,0),3)</f>
        <v>0</v>
      </c>
      <c r="B278" s="143"/>
      <c r="D278" s="143"/>
      <c r="E278" s="298" t="s">
        <v>154</v>
      </c>
      <c r="F278" s="299" t="s">
        <v>182</v>
      </c>
      <c r="G278" s="300"/>
      <c r="H278" s="300"/>
      <c r="I278" s="300"/>
      <c r="J278" s="300"/>
      <c r="K278" s="301"/>
      <c r="L278" s="67"/>
      <c r="M278" s="68"/>
      <c r="N278" s="2"/>
      <c r="O278" s="3"/>
      <c r="P278" s="3"/>
      <c r="Q278" s="3"/>
      <c r="R278" s="3"/>
      <c r="S278" s="3"/>
      <c r="T278" s="3"/>
      <c r="U278" s="3"/>
      <c r="V278" s="3"/>
      <c r="W278" s="3"/>
      <c r="X278" s="3"/>
      <c r="Y278" s="4"/>
      <c r="Z278" s="143"/>
    </row>
    <row r="279" spans="1:26" ht="20.100000000000001" customHeight="1" x14ac:dyDescent="0.15">
      <c r="B279" s="143"/>
      <c r="C279" s="111"/>
      <c r="Z279" s="143"/>
    </row>
    <row r="280" spans="1:26" ht="20.100000000000001" customHeight="1" x14ac:dyDescent="0.15">
      <c r="A280" s="69"/>
      <c r="B280" s="69"/>
      <c r="C280" s="94"/>
      <c r="D280" s="95">
        <v>4</v>
      </c>
      <c r="E280" s="100" t="s">
        <v>175</v>
      </c>
      <c r="F280" s="100"/>
      <c r="G280" s="100"/>
      <c r="H280" s="100"/>
      <c r="I280" s="221"/>
      <c r="J280" s="221"/>
      <c r="K280" s="221"/>
      <c r="L280" s="221"/>
      <c r="Y280" s="302"/>
      <c r="Z280" s="143"/>
    </row>
    <row r="281" spans="1:26" ht="20.100000000000001" customHeight="1" x14ac:dyDescent="0.15">
      <c r="A281" s="69"/>
      <c r="B281" s="69"/>
      <c r="C281" s="90"/>
      <c r="E281" s="142" t="str">
        <f>"主な仕入先を入力してください。"&amp; X282 &amp;"欄はリストから選択してください。"</f>
        <v>主な仕入先を入力してください。代理店・特約店契約の有無欄はリストから選択してください。</v>
      </c>
      <c r="F281" s="303"/>
      <c r="G281" s="303"/>
      <c r="H281" s="303"/>
      <c r="I281" s="303"/>
      <c r="J281" s="303"/>
      <c r="K281" s="303"/>
      <c r="L281" s="303"/>
      <c r="M281" s="303"/>
      <c r="N281" s="303"/>
      <c r="O281" s="303"/>
      <c r="P281" s="303"/>
      <c r="Q281" s="303"/>
      <c r="R281" s="303"/>
      <c r="S281" s="303"/>
      <c r="T281" s="303"/>
      <c r="U281" s="303"/>
      <c r="V281" s="303"/>
      <c r="W281" s="303"/>
      <c r="X281" s="303"/>
      <c r="Y281" s="122"/>
      <c r="Z281" s="304"/>
    </row>
    <row r="282" spans="1:26" ht="30" customHeight="1" x14ac:dyDescent="0.15">
      <c r="A282" s="69"/>
      <c r="B282" s="69"/>
      <c r="C282" s="90"/>
      <c r="D282" s="249"/>
      <c r="E282" s="305" t="s">
        <v>159</v>
      </c>
      <c r="F282" s="306"/>
      <c r="G282" s="306"/>
      <c r="H282" s="306"/>
      <c r="I282" s="306"/>
      <c r="J282" s="306"/>
      <c r="K282" s="306"/>
      <c r="L282" s="306"/>
      <c r="M282" s="306"/>
      <c r="N282" s="153"/>
      <c r="O282" s="153"/>
      <c r="P282" s="153"/>
      <c r="Q282" s="153"/>
      <c r="R282" s="153"/>
      <c r="S282" s="153"/>
      <c r="T282" s="153"/>
      <c r="U282" s="153"/>
      <c r="V282" s="153"/>
      <c r="W282" s="307"/>
      <c r="X282" s="308" t="s">
        <v>213</v>
      </c>
      <c r="Y282" s="309"/>
      <c r="Z282" s="143"/>
    </row>
    <row r="283" spans="1:26" ht="20.100000000000001" customHeight="1" x14ac:dyDescent="0.15">
      <c r="A283" s="69"/>
      <c r="B283" s="69"/>
      <c r="C283" s="90"/>
      <c r="D283" s="249"/>
      <c r="E283" s="26"/>
      <c r="F283" s="6"/>
      <c r="G283" s="6"/>
      <c r="H283" s="6"/>
      <c r="I283" s="6"/>
      <c r="J283" s="6"/>
      <c r="K283" s="6"/>
      <c r="L283" s="6"/>
      <c r="M283" s="6"/>
      <c r="N283" s="6"/>
      <c r="O283" s="6"/>
      <c r="P283" s="6"/>
      <c r="Q283" s="6"/>
      <c r="R283" s="6"/>
      <c r="S283" s="6"/>
      <c r="T283" s="6"/>
      <c r="U283" s="6"/>
      <c r="V283" s="6"/>
      <c r="W283" s="27"/>
      <c r="X283" s="59"/>
      <c r="Y283" s="60"/>
      <c r="Z283" s="143"/>
    </row>
    <row r="284" spans="1:26" ht="20.100000000000001" customHeight="1" x14ac:dyDescent="0.15">
      <c r="A284" s="69"/>
      <c r="B284" s="69"/>
      <c r="C284" s="90"/>
      <c r="D284" s="249"/>
      <c r="E284" s="24"/>
      <c r="F284" s="9"/>
      <c r="G284" s="9"/>
      <c r="H284" s="9"/>
      <c r="I284" s="9"/>
      <c r="J284" s="9"/>
      <c r="K284" s="9"/>
      <c r="L284" s="9"/>
      <c r="M284" s="9"/>
      <c r="N284" s="9"/>
      <c r="O284" s="9"/>
      <c r="P284" s="9"/>
      <c r="Q284" s="9"/>
      <c r="R284" s="9"/>
      <c r="S284" s="9"/>
      <c r="T284" s="9"/>
      <c r="U284" s="9"/>
      <c r="V284" s="9"/>
      <c r="W284" s="25"/>
      <c r="X284" s="55"/>
      <c r="Y284" s="56"/>
      <c r="Z284" s="143"/>
    </row>
    <row r="285" spans="1:26" ht="20.100000000000001" customHeight="1" x14ac:dyDescent="0.15">
      <c r="A285" s="69"/>
      <c r="B285" s="69"/>
      <c r="C285" s="90"/>
      <c r="D285" s="249"/>
      <c r="E285" s="24"/>
      <c r="F285" s="9"/>
      <c r="G285" s="9"/>
      <c r="H285" s="9"/>
      <c r="I285" s="9"/>
      <c r="J285" s="9"/>
      <c r="K285" s="9"/>
      <c r="L285" s="9"/>
      <c r="M285" s="9"/>
      <c r="N285" s="9"/>
      <c r="O285" s="9"/>
      <c r="P285" s="9"/>
      <c r="Q285" s="9"/>
      <c r="R285" s="9"/>
      <c r="S285" s="9"/>
      <c r="T285" s="9"/>
      <c r="U285" s="9"/>
      <c r="V285" s="9"/>
      <c r="W285" s="25"/>
      <c r="X285" s="55"/>
      <c r="Y285" s="56"/>
      <c r="Z285" s="143"/>
    </row>
    <row r="286" spans="1:26" ht="20.100000000000001" customHeight="1" x14ac:dyDescent="0.15">
      <c r="A286" s="69"/>
      <c r="B286" s="69"/>
      <c r="C286" s="90"/>
      <c r="D286" s="249"/>
      <c r="E286" s="24"/>
      <c r="F286" s="9"/>
      <c r="G286" s="9"/>
      <c r="H286" s="9"/>
      <c r="I286" s="9"/>
      <c r="J286" s="9"/>
      <c r="K286" s="9"/>
      <c r="L286" s="9"/>
      <c r="M286" s="9"/>
      <c r="N286" s="9"/>
      <c r="O286" s="9"/>
      <c r="P286" s="9"/>
      <c r="Q286" s="9"/>
      <c r="R286" s="9"/>
      <c r="S286" s="9"/>
      <c r="T286" s="9"/>
      <c r="U286" s="9"/>
      <c r="V286" s="9"/>
      <c r="W286" s="25"/>
      <c r="X286" s="55"/>
      <c r="Y286" s="56"/>
      <c r="Z286" s="143"/>
    </row>
    <row r="287" spans="1:26" ht="20.100000000000001" customHeight="1" x14ac:dyDescent="0.15">
      <c r="A287" s="69"/>
      <c r="B287" s="69"/>
      <c r="C287" s="90"/>
      <c r="D287" s="249"/>
      <c r="E287" s="24"/>
      <c r="F287" s="9"/>
      <c r="G287" s="9"/>
      <c r="H287" s="9"/>
      <c r="I287" s="9"/>
      <c r="J287" s="9"/>
      <c r="K287" s="9"/>
      <c r="L287" s="9"/>
      <c r="M287" s="9"/>
      <c r="N287" s="9"/>
      <c r="O287" s="9"/>
      <c r="P287" s="9"/>
      <c r="Q287" s="9"/>
      <c r="R287" s="9"/>
      <c r="S287" s="9"/>
      <c r="T287" s="9"/>
      <c r="U287" s="9"/>
      <c r="V287" s="9"/>
      <c r="W287" s="25"/>
      <c r="X287" s="55"/>
      <c r="Y287" s="56"/>
      <c r="Z287" s="143"/>
    </row>
    <row r="288" spans="1:26" ht="20.100000000000001" customHeight="1" x14ac:dyDescent="0.15">
      <c r="A288" s="69"/>
      <c r="B288" s="69"/>
      <c r="C288" s="90"/>
      <c r="D288" s="249"/>
      <c r="E288" s="24"/>
      <c r="F288" s="9"/>
      <c r="G288" s="9"/>
      <c r="H288" s="9"/>
      <c r="I288" s="9"/>
      <c r="J288" s="9"/>
      <c r="K288" s="9"/>
      <c r="L288" s="9"/>
      <c r="M288" s="9"/>
      <c r="N288" s="9"/>
      <c r="O288" s="9"/>
      <c r="P288" s="9"/>
      <c r="Q288" s="9"/>
      <c r="R288" s="9"/>
      <c r="S288" s="9"/>
      <c r="T288" s="9"/>
      <c r="U288" s="9"/>
      <c r="V288" s="9"/>
      <c r="W288" s="25"/>
      <c r="X288" s="55"/>
      <c r="Y288" s="56"/>
      <c r="Z288" s="143"/>
    </row>
    <row r="289" spans="1:26" ht="20.100000000000001" customHeight="1" x14ac:dyDescent="0.15">
      <c r="A289" s="69"/>
      <c r="B289" s="69"/>
      <c r="C289" s="90"/>
      <c r="D289" s="249"/>
      <c r="E289" s="24"/>
      <c r="F289" s="9"/>
      <c r="G289" s="9"/>
      <c r="H289" s="9"/>
      <c r="I289" s="9"/>
      <c r="J289" s="9"/>
      <c r="K289" s="9"/>
      <c r="L289" s="9"/>
      <c r="M289" s="9"/>
      <c r="N289" s="9"/>
      <c r="O289" s="9"/>
      <c r="P289" s="9"/>
      <c r="Q289" s="9"/>
      <c r="R289" s="9"/>
      <c r="S289" s="9"/>
      <c r="T289" s="9"/>
      <c r="U289" s="9"/>
      <c r="V289" s="9"/>
      <c r="W289" s="25"/>
      <c r="X289" s="55"/>
      <c r="Y289" s="56"/>
      <c r="Z289" s="143"/>
    </row>
    <row r="290" spans="1:26" ht="20.100000000000001" customHeight="1" x14ac:dyDescent="0.15">
      <c r="A290" s="69"/>
      <c r="B290" s="69"/>
      <c r="C290" s="90"/>
      <c r="D290" s="249"/>
      <c r="E290" s="24"/>
      <c r="F290" s="9"/>
      <c r="G290" s="9"/>
      <c r="H290" s="9"/>
      <c r="I290" s="9"/>
      <c r="J290" s="9"/>
      <c r="K290" s="9"/>
      <c r="L290" s="9"/>
      <c r="M290" s="9"/>
      <c r="N290" s="9"/>
      <c r="O290" s="9"/>
      <c r="P290" s="9"/>
      <c r="Q290" s="9"/>
      <c r="R290" s="9"/>
      <c r="S290" s="9"/>
      <c r="T290" s="9"/>
      <c r="U290" s="9"/>
      <c r="V290" s="9"/>
      <c r="W290" s="25"/>
      <c r="X290" s="55"/>
      <c r="Y290" s="56"/>
      <c r="Z290" s="143"/>
    </row>
    <row r="291" spans="1:26" ht="20.100000000000001" customHeight="1" x14ac:dyDescent="0.15">
      <c r="A291" s="69"/>
      <c r="B291" s="69"/>
      <c r="C291" s="90"/>
      <c r="D291" s="249"/>
      <c r="E291" s="24"/>
      <c r="F291" s="9"/>
      <c r="G291" s="9"/>
      <c r="H291" s="9"/>
      <c r="I291" s="9"/>
      <c r="J291" s="9"/>
      <c r="K291" s="9"/>
      <c r="L291" s="9"/>
      <c r="M291" s="9"/>
      <c r="N291" s="9"/>
      <c r="O291" s="9"/>
      <c r="P291" s="9"/>
      <c r="Q291" s="9"/>
      <c r="R291" s="9"/>
      <c r="S291" s="9"/>
      <c r="T291" s="9"/>
      <c r="U291" s="9"/>
      <c r="V291" s="9"/>
      <c r="W291" s="25"/>
      <c r="X291" s="55"/>
      <c r="Y291" s="56"/>
      <c r="Z291" s="143"/>
    </row>
    <row r="292" spans="1:26" ht="20.100000000000001" customHeight="1" x14ac:dyDescent="0.15">
      <c r="A292" s="69"/>
      <c r="B292" s="69"/>
      <c r="C292" s="90"/>
      <c r="D292" s="249"/>
      <c r="E292" s="14"/>
      <c r="F292" s="3"/>
      <c r="G292" s="3"/>
      <c r="H292" s="3"/>
      <c r="I292" s="3"/>
      <c r="J292" s="3"/>
      <c r="K292" s="3"/>
      <c r="L292" s="3"/>
      <c r="M292" s="3"/>
      <c r="N292" s="3"/>
      <c r="O292" s="3"/>
      <c r="P292" s="3"/>
      <c r="Q292" s="3"/>
      <c r="R292" s="3"/>
      <c r="S292" s="3"/>
      <c r="T292" s="3"/>
      <c r="U292" s="3"/>
      <c r="V292" s="3"/>
      <c r="W292" s="17"/>
      <c r="X292" s="57"/>
      <c r="Y292" s="58"/>
      <c r="Z292" s="143"/>
    </row>
    <row r="293" spans="1:26" ht="20.100000000000001" customHeight="1" x14ac:dyDescent="0.15">
      <c r="B293" s="143"/>
      <c r="C293" s="111"/>
      <c r="Z293" s="143"/>
    </row>
    <row r="294" spans="1:26" ht="20.100000000000001" customHeight="1" x14ac:dyDescent="0.15">
      <c r="B294" s="143"/>
      <c r="C294" s="111"/>
      <c r="D294" s="95">
        <v>5</v>
      </c>
      <c r="E294" s="71" t="s">
        <v>158</v>
      </c>
      <c r="Z294" s="143"/>
    </row>
    <row r="295" spans="1:26" ht="20.100000000000001" customHeight="1" x14ac:dyDescent="0.15">
      <c r="A295" s="69"/>
      <c r="B295" s="69"/>
      <c r="C295" s="90"/>
      <c r="E295" s="142" t="s">
        <v>176</v>
      </c>
      <c r="F295" s="303"/>
      <c r="G295" s="303"/>
      <c r="H295" s="303"/>
      <c r="I295" s="303"/>
      <c r="J295" s="303"/>
      <c r="K295" s="303"/>
      <c r="L295" s="303"/>
      <c r="M295" s="303"/>
      <c r="N295" s="303"/>
      <c r="O295" s="303"/>
      <c r="P295" s="303"/>
      <c r="Q295" s="303"/>
      <c r="R295" s="303"/>
      <c r="S295" s="303"/>
      <c r="T295" s="303"/>
      <c r="U295" s="303"/>
      <c r="V295" s="303"/>
      <c r="W295" s="303"/>
      <c r="X295" s="303"/>
      <c r="Y295" s="122"/>
      <c r="Z295" s="304"/>
    </row>
    <row r="296" spans="1:26" ht="20.100000000000001" customHeight="1" x14ac:dyDescent="0.15">
      <c r="A296" s="69"/>
      <c r="B296" s="69"/>
      <c r="C296" s="90"/>
      <c r="D296" s="249"/>
      <c r="E296" s="305" t="s">
        <v>177</v>
      </c>
      <c r="F296" s="306"/>
      <c r="G296" s="306"/>
      <c r="H296" s="306"/>
      <c r="I296" s="306"/>
      <c r="J296" s="306"/>
      <c r="K296" s="306"/>
      <c r="L296" s="306"/>
      <c r="M296" s="306"/>
      <c r="N296" s="310"/>
      <c r="O296" s="310"/>
      <c r="P296" s="310"/>
      <c r="Q296" s="310"/>
      <c r="R296" s="310"/>
      <c r="S296" s="310"/>
      <c r="T296" s="310"/>
      <c r="U296" s="310"/>
      <c r="V296" s="92"/>
      <c r="W296" s="153"/>
      <c r="X296" s="153"/>
      <c r="Y296" s="222"/>
      <c r="Z296" s="143"/>
    </row>
    <row r="297" spans="1:26" ht="20.100000000000001" customHeight="1" x14ac:dyDescent="0.15">
      <c r="A297" s="69"/>
      <c r="B297" s="69"/>
      <c r="C297" s="90"/>
      <c r="D297" s="249"/>
      <c r="E297" s="11"/>
      <c r="F297" s="12"/>
      <c r="G297" s="12"/>
      <c r="H297" s="12"/>
      <c r="I297" s="12"/>
      <c r="J297" s="12"/>
      <c r="K297" s="12"/>
      <c r="L297" s="12"/>
      <c r="M297" s="12"/>
      <c r="N297" s="12"/>
      <c r="O297" s="12"/>
      <c r="P297" s="12"/>
      <c r="Q297" s="12"/>
      <c r="R297" s="12"/>
      <c r="S297" s="12"/>
      <c r="T297" s="12"/>
      <c r="U297" s="12"/>
      <c r="V297" s="12"/>
      <c r="W297" s="12"/>
      <c r="X297" s="12"/>
      <c r="Y297" s="13"/>
      <c r="Z297" s="143"/>
    </row>
    <row r="298" spans="1:26" ht="20.100000000000001" customHeight="1" x14ac:dyDescent="0.15">
      <c r="A298" s="69"/>
      <c r="B298" s="69"/>
      <c r="C298" s="90"/>
      <c r="D298" s="249"/>
      <c r="E298" s="24"/>
      <c r="F298" s="9"/>
      <c r="G298" s="9"/>
      <c r="H298" s="9"/>
      <c r="I298" s="9"/>
      <c r="J298" s="9"/>
      <c r="K298" s="9"/>
      <c r="L298" s="9"/>
      <c r="M298" s="9"/>
      <c r="N298" s="9"/>
      <c r="O298" s="9"/>
      <c r="P298" s="9"/>
      <c r="Q298" s="9"/>
      <c r="R298" s="9"/>
      <c r="S298" s="9"/>
      <c r="T298" s="9"/>
      <c r="U298" s="9"/>
      <c r="V298" s="9"/>
      <c r="W298" s="9"/>
      <c r="X298" s="9"/>
      <c r="Y298" s="10"/>
      <c r="Z298" s="143"/>
    </row>
    <row r="299" spans="1:26" ht="20.100000000000001" customHeight="1" x14ac:dyDescent="0.15">
      <c r="A299" s="69"/>
      <c r="B299" s="69"/>
      <c r="C299" s="90"/>
      <c r="D299" s="249"/>
      <c r="E299" s="24"/>
      <c r="F299" s="9"/>
      <c r="G299" s="9"/>
      <c r="H299" s="9"/>
      <c r="I299" s="9"/>
      <c r="J299" s="9"/>
      <c r="K299" s="9"/>
      <c r="L299" s="9"/>
      <c r="M299" s="9"/>
      <c r="N299" s="9"/>
      <c r="O299" s="9"/>
      <c r="P299" s="9"/>
      <c r="Q299" s="9"/>
      <c r="R299" s="9"/>
      <c r="S299" s="9"/>
      <c r="T299" s="9"/>
      <c r="U299" s="9"/>
      <c r="V299" s="9"/>
      <c r="W299" s="9"/>
      <c r="X299" s="9"/>
      <c r="Y299" s="10"/>
      <c r="Z299" s="143"/>
    </row>
    <row r="300" spans="1:26" ht="20.100000000000001" customHeight="1" x14ac:dyDescent="0.15">
      <c r="A300" s="69"/>
      <c r="B300" s="69"/>
      <c r="C300" s="90"/>
      <c r="D300" s="249"/>
      <c r="E300" s="24"/>
      <c r="F300" s="9"/>
      <c r="G300" s="9"/>
      <c r="H300" s="9"/>
      <c r="I300" s="9"/>
      <c r="J300" s="9"/>
      <c r="K300" s="9"/>
      <c r="L300" s="9"/>
      <c r="M300" s="9"/>
      <c r="N300" s="9"/>
      <c r="O300" s="9"/>
      <c r="P300" s="9"/>
      <c r="Q300" s="9"/>
      <c r="R300" s="9"/>
      <c r="S300" s="9"/>
      <c r="T300" s="9"/>
      <c r="U300" s="9"/>
      <c r="V300" s="9"/>
      <c r="W300" s="9"/>
      <c r="X300" s="9"/>
      <c r="Y300" s="10"/>
      <c r="Z300" s="143"/>
    </row>
    <row r="301" spans="1:26" ht="20.100000000000001" customHeight="1" x14ac:dyDescent="0.15">
      <c r="A301" s="69"/>
      <c r="B301" s="69"/>
      <c r="C301" s="90"/>
      <c r="D301" s="249"/>
      <c r="E301" s="24"/>
      <c r="F301" s="9"/>
      <c r="G301" s="9"/>
      <c r="H301" s="9"/>
      <c r="I301" s="9"/>
      <c r="J301" s="9"/>
      <c r="K301" s="9"/>
      <c r="L301" s="9"/>
      <c r="M301" s="9"/>
      <c r="N301" s="9"/>
      <c r="O301" s="9"/>
      <c r="P301" s="9"/>
      <c r="Q301" s="9"/>
      <c r="R301" s="9"/>
      <c r="S301" s="9"/>
      <c r="T301" s="9"/>
      <c r="U301" s="9"/>
      <c r="V301" s="9"/>
      <c r="W301" s="9"/>
      <c r="X301" s="9"/>
      <c r="Y301" s="10"/>
      <c r="Z301" s="143"/>
    </row>
    <row r="302" spans="1:26" ht="20.100000000000001" customHeight="1" x14ac:dyDescent="0.15">
      <c r="A302" s="69"/>
      <c r="B302" s="69"/>
      <c r="C302" s="90"/>
      <c r="D302" s="249"/>
      <c r="E302" s="24"/>
      <c r="F302" s="9"/>
      <c r="G302" s="9"/>
      <c r="H302" s="9"/>
      <c r="I302" s="9"/>
      <c r="J302" s="9"/>
      <c r="K302" s="9"/>
      <c r="L302" s="9"/>
      <c r="M302" s="9"/>
      <c r="N302" s="9"/>
      <c r="O302" s="9"/>
      <c r="P302" s="9"/>
      <c r="Q302" s="9"/>
      <c r="R302" s="9"/>
      <c r="S302" s="9"/>
      <c r="T302" s="9"/>
      <c r="U302" s="9"/>
      <c r="V302" s="9"/>
      <c r="W302" s="9"/>
      <c r="X302" s="9"/>
      <c r="Y302" s="10"/>
      <c r="Z302" s="143"/>
    </row>
    <row r="303" spans="1:26" ht="20.100000000000001" customHeight="1" x14ac:dyDescent="0.15">
      <c r="A303" s="69"/>
      <c r="B303" s="69"/>
      <c r="C303" s="90"/>
      <c r="D303" s="249"/>
      <c r="E303" s="24"/>
      <c r="F303" s="9"/>
      <c r="G303" s="9"/>
      <c r="H303" s="9"/>
      <c r="I303" s="9"/>
      <c r="J303" s="9"/>
      <c r="K303" s="9"/>
      <c r="L303" s="9"/>
      <c r="M303" s="9"/>
      <c r="N303" s="9"/>
      <c r="O303" s="9"/>
      <c r="P303" s="9"/>
      <c r="Q303" s="9"/>
      <c r="R303" s="9"/>
      <c r="S303" s="9"/>
      <c r="T303" s="9"/>
      <c r="U303" s="9"/>
      <c r="V303" s="9"/>
      <c r="W303" s="9"/>
      <c r="X303" s="9"/>
      <c r="Y303" s="10"/>
      <c r="Z303" s="143"/>
    </row>
    <row r="304" spans="1:26" ht="20.100000000000001" customHeight="1" x14ac:dyDescent="0.15">
      <c r="A304" s="69"/>
      <c r="B304" s="69"/>
      <c r="C304" s="90"/>
      <c r="D304" s="249"/>
      <c r="E304" s="24"/>
      <c r="F304" s="9"/>
      <c r="G304" s="9"/>
      <c r="H304" s="9"/>
      <c r="I304" s="9"/>
      <c r="J304" s="9"/>
      <c r="K304" s="9"/>
      <c r="L304" s="9"/>
      <c r="M304" s="9"/>
      <c r="N304" s="9"/>
      <c r="O304" s="9"/>
      <c r="P304" s="9"/>
      <c r="Q304" s="9"/>
      <c r="R304" s="9"/>
      <c r="S304" s="9"/>
      <c r="T304" s="9"/>
      <c r="U304" s="9"/>
      <c r="V304" s="9"/>
      <c r="W304" s="9"/>
      <c r="X304" s="9"/>
      <c r="Y304" s="10"/>
      <c r="Z304" s="143"/>
    </row>
    <row r="305" spans="1:26" ht="20.100000000000001" customHeight="1" x14ac:dyDescent="0.15">
      <c r="A305" s="69"/>
      <c r="B305" s="69"/>
      <c r="C305" s="90"/>
      <c r="D305" s="249"/>
      <c r="E305" s="24"/>
      <c r="F305" s="9"/>
      <c r="G305" s="9"/>
      <c r="H305" s="9"/>
      <c r="I305" s="9"/>
      <c r="J305" s="9"/>
      <c r="K305" s="9"/>
      <c r="L305" s="9"/>
      <c r="M305" s="9"/>
      <c r="N305" s="9"/>
      <c r="O305" s="9"/>
      <c r="P305" s="9"/>
      <c r="Q305" s="9"/>
      <c r="R305" s="9"/>
      <c r="S305" s="9"/>
      <c r="T305" s="9"/>
      <c r="U305" s="9"/>
      <c r="V305" s="9"/>
      <c r="W305" s="9"/>
      <c r="X305" s="9"/>
      <c r="Y305" s="10"/>
      <c r="Z305" s="143"/>
    </row>
    <row r="306" spans="1:26" ht="20.100000000000001" customHeight="1" x14ac:dyDescent="0.15">
      <c r="A306" s="69"/>
      <c r="B306" s="69"/>
      <c r="C306" s="90"/>
      <c r="D306" s="249"/>
      <c r="E306" s="14"/>
      <c r="F306" s="3"/>
      <c r="G306" s="3"/>
      <c r="H306" s="3"/>
      <c r="I306" s="3"/>
      <c r="J306" s="3"/>
      <c r="K306" s="3"/>
      <c r="L306" s="3"/>
      <c r="M306" s="3"/>
      <c r="N306" s="3"/>
      <c r="O306" s="3"/>
      <c r="P306" s="3"/>
      <c r="Q306" s="3"/>
      <c r="R306" s="3"/>
      <c r="S306" s="3"/>
      <c r="T306" s="3"/>
      <c r="U306" s="3"/>
      <c r="V306" s="3"/>
      <c r="W306" s="3"/>
      <c r="X306" s="3"/>
      <c r="Y306" s="4"/>
      <c r="Z306" s="143"/>
    </row>
    <row r="307" spans="1:26" ht="20.100000000000001" customHeight="1" x14ac:dyDescent="0.15">
      <c r="B307" s="143"/>
      <c r="C307" s="111"/>
      <c r="Z307" s="143"/>
    </row>
    <row r="308" spans="1:26" ht="20.100000000000001" customHeight="1" x14ac:dyDescent="0.15">
      <c r="B308" s="143"/>
      <c r="C308" s="111"/>
      <c r="D308" s="95">
        <v>6</v>
      </c>
      <c r="E308" s="71" t="s">
        <v>180</v>
      </c>
      <c r="Z308" s="143"/>
    </row>
    <row r="309" spans="1:26" ht="42" customHeight="1" x14ac:dyDescent="0.15">
      <c r="A309" s="76"/>
      <c r="B309" s="76"/>
      <c r="C309" s="90"/>
      <c r="E309" s="311" t="s">
        <v>200</v>
      </c>
      <c r="F309" s="311"/>
      <c r="G309" s="311"/>
      <c r="H309" s="311"/>
      <c r="I309" s="311"/>
      <c r="J309" s="311"/>
      <c r="K309" s="311"/>
      <c r="L309" s="311"/>
      <c r="M309" s="311"/>
      <c r="N309" s="311"/>
      <c r="O309" s="311"/>
      <c r="P309" s="311"/>
      <c r="Q309" s="311"/>
      <c r="R309" s="311"/>
      <c r="S309" s="311"/>
      <c r="T309" s="311"/>
      <c r="U309" s="311"/>
      <c r="V309" s="311"/>
      <c r="W309" s="311"/>
      <c r="X309" s="281"/>
      <c r="Y309" s="281"/>
      <c r="Z309" s="99"/>
    </row>
    <row r="310" spans="1:26" ht="30" customHeight="1" x14ac:dyDescent="0.15">
      <c r="B310" s="143"/>
      <c r="C310" s="111"/>
      <c r="E310" s="312" t="s">
        <v>156</v>
      </c>
      <c r="F310" s="313"/>
      <c r="G310" s="313"/>
      <c r="H310" s="313"/>
      <c r="I310" s="313"/>
      <c r="J310" s="313"/>
      <c r="K310" s="313"/>
      <c r="L310" s="313"/>
      <c r="M310" s="314"/>
      <c r="N310" s="315" t="str">
        <f>"許可等年月日(開始)
"&amp;日付例</f>
        <v>許可等年月日(開始)
例)2024/4/1、R6/4/1</v>
      </c>
      <c r="O310" s="316"/>
      <c r="P310" s="316"/>
      <c r="Q310" s="315" t="str">
        <f>"許可等年月日(終了)
"&amp;日付例</f>
        <v>許可等年月日(終了)
例)2024/4/1、R6/4/1</v>
      </c>
      <c r="R310" s="316"/>
      <c r="S310" s="317"/>
      <c r="T310" s="318" t="s">
        <v>157</v>
      </c>
      <c r="U310" s="318"/>
      <c r="V310" s="318"/>
      <c r="W310" s="318"/>
      <c r="X310" s="318"/>
      <c r="Y310" s="319"/>
      <c r="Z310" s="143"/>
    </row>
    <row r="311" spans="1:26" ht="20.100000000000001" customHeight="1" x14ac:dyDescent="0.15">
      <c r="B311" s="143"/>
      <c r="C311" s="111"/>
      <c r="E311" s="26"/>
      <c r="F311" s="6"/>
      <c r="G311" s="6"/>
      <c r="H311" s="6"/>
      <c r="I311" s="6"/>
      <c r="J311" s="6"/>
      <c r="K311" s="6"/>
      <c r="L311" s="6"/>
      <c r="M311" s="27"/>
      <c r="N311" s="18"/>
      <c r="O311" s="19"/>
      <c r="P311" s="320" t="s">
        <v>185</v>
      </c>
      <c r="Q311" s="18"/>
      <c r="R311" s="19"/>
      <c r="S311" s="321" t="s">
        <v>187</v>
      </c>
      <c r="T311" s="5"/>
      <c r="U311" s="6"/>
      <c r="V311" s="6"/>
      <c r="W311" s="6"/>
      <c r="X311" s="6"/>
      <c r="Y311" s="7"/>
      <c r="Z311" s="143"/>
    </row>
    <row r="312" spans="1:26" ht="20.100000000000001" customHeight="1" x14ac:dyDescent="0.15">
      <c r="B312" s="143"/>
      <c r="C312" s="111"/>
      <c r="E312" s="24"/>
      <c r="F312" s="9"/>
      <c r="G312" s="9"/>
      <c r="H312" s="9"/>
      <c r="I312" s="9"/>
      <c r="J312" s="9"/>
      <c r="K312" s="9"/>
      <c r="L312" s="9"/>
      <c r="M312" s="25"/>
      <c r="N312" s="20"/>
      <c r="O312" s="21"/>
      <c r="P312" s="322" t="s">
        <v>184</v>
      </c>
      <c r="Q312" s="20"/>
      <c r="R312" s="21"/>
      <c r="S312" s="323" t="s">
        <v>186</v>
      </c>
      <c r="T312" s="8"/>
      <c r="U312" s="9"/>
      <c r="V312" s="9"/>
      <c r="W312" s="9"/>
      <c r="X312" s="9"/>
      <c r="Y312" s="10"/>
      <c r="Z312" s="143"/>
    </row>
    <row r="313" spans="1:26" ht="20.100000000000001" customHeight="1" x14ac:dyDescent="0.15">
      <c r="B313" s="143"/>
      <c r="C313" s="111"/>
      <c r="E313" s="24"/>
      <c r="F313" s="9"/>
      <c r="G313" s="9"/>
      <c r="H313" s="9"/>
      <c r="I313" s="9"/>
      <c r="J313" s="9"/>
      <c r="K313" s="9"/>
      <c r="L313" s="9"/>
      <c r="M313" s="25"/>
      <c r="N313" s="20"/>
      <c r="O313" s="21"/>
      <c r="P313" s="322" t="s">
        <v>184</v>
      </c>
      <c r="Q313" s="20"/>
      <c r="R313" s="21"/>
      <c r="S313" s="323" t="s">
        <v>186</v>
      </c>
      <c r="T313" s="8"/>
      <c r="U313" s="9"/>
      <c r="V313" s="9"/>
      <c r="W313" s="9"/>
      <c r="X313" s="9"/>
      <c r="Y313" s="10"/>
      <c r="Z313" s="143"/>
    </row>
    <row r="314" spans="1:26" ht="20.100000000000001" customHeight="1" x14ac:dyDescent="0.15">
      <c r="B314" s="143"/>
      <c r="C314" s="111"/>
      <c r="E314" s="24"/>
      <c r="F314" s="9"/>
      <c r="G314" s="9"/>
      <c r="H314" s="9"/>
      <c r="I314" s="9"/>
      <c r="J314" s="9"/>
      <c r="K314" s="9"/>
      <c r="L314" s="9"/>
      <c r="M314" s="25"/>
      <c r="N314" s="20"/>
      <c r="O314" s="21"/>
      <c r="P314" s="322" t="s">
        <v>184</v>
      </c>
      <c r="Q314" s="20"/>
      <c r="R314" s="21"/>
      <c r="S314" s="323" t="s">
        <v>186</v>
      </c>
      <c r="T314" s="8"/>
      <c r="U314" s="9"/>
      <c r="V314" s="9"/>
      <c r="W314" s="9"/>
      <c r="X314" s="9"/>
      <c r="Y314" s="10"/>
      <c r="Z314" s="143"/>
    </row>
    <row r="315" spans="1:26" ht="20.100000000000001" customHeight="1" x14ac:dyDescent="0.15">
      <c r="B315" s="143"/>
      <c r="C315" s="111"/>
      <c r="E315" s="24"/>
      <c r="F315" s="9"/>
      <c r="G315" s="9"/>
      <c r="H315" s="9"/>
      <c r="I315" s="9"/>
      <c r="J315" s="9"/>
      <c r="K315" s="9"/>
      <c r="L315" s="9"/>
      <c r="M315" s="25"/>
      <c r="N315" s="20"/>
      <c r="O315" s="21"/>
      <c r="P315" s="322" t="s">
        <v>184</v>
      </c>
      <c r="Q315" s="20"/>
      <c r="R315" s="21"/>
      <c r="S315" s="323" t="s">
        <v>186</v>
      </c>
      <c r="T315" s="8"/>
      <c r="U315" s="9"/>
      <c r="V315" s="9"/>
      <c r="W315" s="9"/>
      <c r="X315" s="9"/>
      <c r="Y315" s="10"/>
      <c r="Z315" s="143"/>
    </row>
    <row r="316" spans="1:26" ht="20.100000000000001" customHeight="1" x14ac:dyDescent="0.15">
      <c r="B316" s="143"/>
      <c r="C316" s="111"/>
      <c r="E316" s="24"/>
      <c r="F316" s="9"/>
      <c r="G316" s="9"/>
      <c r="H316" s="9"/>
      <c r="I316" s="9"/>
      <c r="J316" s="9"/>
      <c r="K316" s="9"/>
      <c r="L316" s="9"/>
      <c r="M316" s="25"/>
      <c r="N316" s="20"/>
      <c r="O316" s="21"/>
      <c r="P316" s="322" t="s">
        <v>184</v>
      </c>
      <c r="Q316" s="20"/>
      <c r="R316" s="21"/>
      <c r="S316" s="323" t="s">
        <v>186</v>
      </c>
      <c r="T316" s="8"/>
      <c r="U316" s="9"/>
      <c r="V316" s="9"/>
      <c r="W316" s="9"/>
      <c r="X316" s="9"/>
      <c r="Y316" s="10"/>
      <c r="Z316" s="143"/>
    </row>
    <row r="317" spans="1:26" ht="20.100000000000001" customHeight="1" x14ac:dyDescent="0.15">
      <c r="B317" s="143"/>
      <c r="C317" s="111"/>
      <c r="E317" s="24"/>
      <c r="F317" s="9"/>
      <c r="G317" s="9"/>
      <c r="H317" s="9"/>
      <c r="I317" s="9"/>
      <c r="J317" s="9"/>
      <c r="K317" s="9"/>
      <c r="L317" s="9"/>
      <c r="M317" s="25"/>
      <c r="N317" s="20"/>
      <c r="O317" s="21"/>
      <c r="P317" s="322" t="s">
        <v>184</v>
      </c>
      <c r="Q317" s="20"/>
      <c r="R317" s="21"/>
      <c r="S317" s="323" t="s">
        <v>186</v>
      </c>
      <c r="T317" s="8"/>
      <c r="U317" s="9"/>
      <c r="V317" s="9"/>
      <c r="W317" s="9"/>
      <c r="X317" s="9"/>
      <c r="Y317" s="10"/>
      <c r="Z317" s="143"/>
    </row>
    <row r="318" spans="1:26" ht="20.100000000000001" customHeight="1" x14ac:dyDescent="0.15">
      <c r="B318" s="143"/>
      <c r="C318" s="111"/>
      <c r="E318" s="24"/>
      <c r="F318" s="9"/>
      <c r="G318" s="9"/>
      <c r="H318" s="9"/>
      <c r="I318" s="9"/>
      <c r="J318" s="9"/>
      <c r="K318" s="9"/>
      <c r="L318" s="9"/>
      <c r="M318" s="25"/>
      <c r="N318" s="20"/>
      <c r="O318" s="21"/>
      <c r="P318" s="322" t="s">
        <v>184</v>
      </c>
      <c r="Q318" s="20"/>
      <c r="R318" s="21"/>
      <c r="S318" s="323" t="s">
        <v>186</v>
      </c>
      <c r="T318" s="8"/>
      <c r="U318" s="9"/>
      <c r="V318" s="9"/>
      <c r="W318" s="9"/>
      <c r="X318" s="9"/>
      <c r="Y318" s="10"/>
      <c r="Z318" s="143"/>
    </row>
    <row r="319" spans="1:26" ht="20.100000000000001" customHeight="1" x14ac:dyDescent="0.15">
      <c r="B319" s="143"/>
      <c r="C319" s="111"/>
      <c r="E319" s="24"/>
      <c r="F319" s="9"/>
      <c r="G319" s="9"/>
      <c r="H319" s="9"/>
      <c r="I319" s="9"/>
      <c r="J319" s="9"/>
      <c r="K319" s="9"/>
      <c r="L319" s="9"/>
      <c r="M319" s="25"/>
      <c r="N319" s="20"/>
      <c r="O319" s="21"/>
      <c r="P319" s="322" t="s">
        <v>184</v>
      </c>
      <c r="Q319" s="20"/>
      <c r="R319" s="21"/>
      <c r="S319" s="323" t="s">
        <v>186</v>
      </c>
      <c r="T319" s="8"/>
      <c r="U319" s="9"/>
      <c r="V319" s="9"/>
      <c r="W319" s="9"/>
      <c r="X319" s="9"/>
      <c r="Y319" s="10"/>
      <c r="Z319" s="143"/>
    </row>
    <row r="320" spans="1:26" ht="20.100000000000001" customHeight="1" x14ac:dyDescent="0.15">
      <c r="B320" s="143"/>
      <c r="C320" s="111"/>
      <c r="E320" s="14"/>
      <c r="F320" s="3"/>
      <c r="G320" s="3"/>
      <c r="H320" s="3"/>
      <c r="I320" s="3"/>
      <c r="J320" s="3"/>
      <c r="K320" s="3"/>
      <c r="L320" s="3"/>
      <c r="M320" s="17"/>
      <c r="N320" s="22"/>
      <c r="O320" s="23"/>
      <c r="P320" s="324" t="s">
        <v>184</v>
      </c>
      <c r="Q320" s="22"/>
      <c r="R320" s="23"/>
      <c r="S320" s="301" t="s">
        <v>186</v>
      </c>
      <c r="T320" s="2"/>
      <c r="U320" s="3"/>
      <c r="V320" s="3"/>
      <c r="W320" s="3"/>
      <c r="X320" s="3"/>
      <c r="Y320" s="4"/>
      <c r="Z320" s="143"/>
    </row>
    <row r="321" spans="2:26" ht="20.100000000000001" customHeight="1" x14ac:dyDescent="0.15">
      <c r="B321" s="143"/>
      <c r="C321" s="111"/>
      <c r="Z321" s="143"/>
    </row>
    <row r="322" spans="2:26" ht="15.75" customHeight="1" x14ac:dyDescent="0.15">
      <c r="B322" s="143"/>
      <c r="C322" s="148"/>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325"/>
    </row>
    <row r="323" spans="2:26" ht="15.75" customHeight="1" x14ac:dyDescent="0.15"/>
  </sheetData>
  <sheetProtection algorithmName="SHA-512" hashValue="uEUjm76R7/1yvetMusXqEJPr7xNaaIG4vxPo6k/tmugm6phdDSLLAbBB8oDwHxxAuIGLfwI2Kt4pzMruksAQ7w==" saltValue="nJJmKsAdywy9h1haNIRE7Q==" spinCount="100000" sheet="1" objects="1" scenarios="1"/>
  <dataConsolidate/>
  <mergeCells count="293">
    <mergeCell ref="E301:Y301"/>
    <mergeCell ref="E300:Y300"/>
    <mergeCell ref="E298:Y298"/>
    <mergeCell ref="E299:Y299"/>
    <mergeCell ref="E302:Y302"/>
    <mergeCell ref="E303:Y303"/>
    <mergeCell ref="E304:Y304"/>
    <mergeCell ref="E305:Y305"/>
    <mergeCell ref="E288:W288"/>
    <mergeCell ref="X288:Y288"/>
    <mergeCell ref="E289:W289"/>
    <mergeCell ref="X289:Y289"/>
    <mergeCell ref="X282:Y282"/>
    <mergeCell ref="X283:Y283"/>
    <mergeCell ref="X292:Y292"/>
    <mergeCell ref="E283:W283"/>
    <mergeCell ref="E292:W292"/>
    <mergeCell ref="E291:W291"/>
    <mergeCell ref="X291:Y291"/>
    <mergeCell ref="E290:W290"/>
    <mergeCell ref="X290:Y290"/>
    <mergeCell ref="E284:W284"/>
    <mergeCell ref="X284:Y284"/>
    <mergeCell ref="E285:W285"/>
    <mergeCell ref="X285:Y285"/>
    <mergeCell ref="E286:W286"/>
    <mergeCell ref="X286:Y286"/>
    <mergeCell ref="E287:W287"/>
    <mergeCell ref="X287:Y287"/>
    <mergeCell ref="L278:M278"/>
    <mergeCell ref="L264:M264"/>
    <mergeCell ref="L265:M265"/>
    <mergeCell ref="L266:M266"/>
    <mergeCell ref="L267:M267"/>
    <mergeCell ref="L268:M268"/>
    <mergeCell ref="L269:M269"/>
    <mergeCell ref="L270:M270"/>
    <mergeCell ref="L271:M271"/>
    <mergeCell ref="L272:M272"/>
    <mergeCell ref="L274:M274"/>
    <mergeCell ref="L275:M275"/>
    <mergeCell ref="L276:M276"/>
    <mergeCell ref="L256:M256"/>
    <mergeCell ref="L257:M257"/>
    <mergeCell ref="L258:M258"/>
    <mergeCell ref="L259:M259"/>
    <mergeCell ref="L260:M260"/>
    <mergeCell ref="L261:M261"/>
    <mergeCell ref="L262:M262"/>
    <mergeCell ref="L263:M263"/>
    <mergeCell ref="L277:M277"/>
    <mergeCell ref="L247:M247"/>
    <mergeCell ref="L248:M248"/>
    <mergeCell ref="L249:M249"/>
    <mergeCell ref="L250:M250"/>
    <mergeCell ref="L251:M251"/>
    <mergeCell ref="L252:M252"/>
    <mergeCell ref="L253:M253"/>
    <mergeCell ref="L254:M254"/>
    <mergeCell ref="L255:M255"/>
    <mergeCell ref="L237:M237"/>
    <mergeCell ref="L239:M239"/>
    <mergeCell ref="L240:M240"/>
    <mergeCell ref="L241:M241"/>
    <mergeCell ref="L242:M242"/>
    <mergeCell ref="L243:M243"/>
    <mergeCell ref="L244:M244"/>
    <mergeCell ref="L245:M245"/>
    <mergeCell ref="L246:M246"/>
    <mergeCell ref="E236:W236"/>
    <mergeCell ref="J199:M199"/>
    <mergeCell ref="N310:P310"/>
    <mergeCell ref="Q310:S310"/>
    <mergeCell ref="J196:M196"/>
    <mergeCell ref="N196:P196"/>
    <mergeCell ref="Q196:S196"/>
    <mergeCell ref="O206:Q206"/>
    <mergeCell ref="J200:M200"/>
    <mergeCell ref="J201:M201"/>
    <mergeCell ref="J202:M202"/>
    <mergeCell ref="C215:I215"/>
    <mergeCell ref="I204:M204"/>
    <mergeCell ref="I208:M208"/>
    <mergeCell ref="I210:M210"/>
    <mergeCell ref="I206:M206"/>
    <mergeCell ref="N232:P232"/>
    <mergeCell ref="J232:M232"/>
    <mergeCell ref="Q232:S232"/>
    <mergeCell ref="J228:L228"/>
    <mergeCell ref="J230:M230"/>
    <mergeCell ref="J231:M231"/>
    <mergeCell ref="J229:L229"/>
    <mergeCell ref="L238:M238"/>
    <mergeCell ref="N229:O229"/>
    <mergeCell ref="N193:P193"/>
    <mergeCell ref="Q193:S193"/>
    <mergeCell ref="J194:M194"/>
    <mergeCell ref="N194:P194"/>
    <mergeCell ref="Q194:S194"/>
    <mergeCell ref="J195:M195"/>
    <mergeCell ref="N195:P195"/>
    <mergeCell ref="Q195:S195"/>
    <mergeCell ref="Q227:S229"/>
    <mergeCell ref="N228:O228"/>
    <mergeCell ref="N227:P227"/>
    <mergeCell ref="J227:M227"/>
    <mergeCell ref="J220:K220"/>
    <mergeCell ref="J222:K222"/>
    <mergeCell ref="J223:K223"/>
    <mergeCell ref="J221:K221"/>
    <mergeCell ref="J211:Y211"/>
    <mergeCell ref="J185:M185"/>
    <mergeCell ref="J186:M186"/>
    <mergeCell ref="J187:M187"/>
    <mergeCell ref="Q191:S191"/>
    <mergeCell ref="J181:M181"/>
    <mergeCell ref="N181:P181"/>
    <mergeCell ref="Q181:S181"/>
    <mergeCell ref="J188:M188"/>
    <mergeCell ref="J191:M191"/>
    <mergeCell ref="N191:P191"/>
    <mergeCell ref="N180:P180"/>
    <mergeCell ref="Q180:S180"/>
    <mergeCell ref="T180:V180"/>
    <mergeCell ref="N179:P179"/>
    <mergeCell ref="Q179:S179"/>
    <mergeCell ref="T179:V179"/>
    <mergeCell ref="Q178:S178"/>
    <mergeCell ref="T178:V178"/>
    <mergeCell ref="T181:V181"/>
    <mergeCell ref="C150:H150"/>
    <mergeCell ref="J192:M192"/>
    <mergeCell ref="N192:P192"/>
    <mergeCell ref="Q192:S192"/>
    <mergeCell ref="J193:M193"/>
    <mergeCell ref="I153:M153"/>
    <mergeCell ref="I155:Y155"/>
    <mergeCell ref="I157:Y157"/>
    <mergeCell ref="I159:M159"/>
    <mergeCell ref="I161:M161"/>
    <mergeCell ref="I163:Y163"/>
    <mergeCell ref="I165:M165"/>
    <mergeCell ref="I167:M167"/>
    <mergeCell ref="T177:V177"/>
    <mergeCell ref="N178:P178"/>
    <mergeCell ref="I169:Y169"/>
    <mergeCell ref="N177:P177"/>
    <mergeCell ref="Q177:S177"/>
    <mergeCell ref="W178:Y178"/>
    <mergeCell ref="W179:Y179"/>
    <mergeCell ref="W180:Y180"/>
    <mergeCell ref="J178:M178"/>
    <mergeCell ref="J179:M179"/>
    <mergeCell ref="J180:M180"/>
    <mergeCell ref="N230:P230"/>
    <mergeCell ref="N231:P231"/>
    <mergeCell ref="E226:Y226"/>
    <mergeCell ref="W181:Y181"/>
    <mergeCell ref="J177:M177"/>
    <mergeCell ref="W177:Y177"/>
    <mergeCell ref="I77:Y77"/>
    <mergeCell ref="I79:Y79"/>
    <mergeCell ref="I81:Y81"/>
    <mergeCell ref="I83:M83"/>
    <mergeCell ref="I85:M85"/>
    <mergeCell ref="I87:Y87"/>
    <mergeCell ref="C109:H109"/>
    <mergeCell ref="D111:Y111"/>
    <mergeCell ref="I112:Y112"/>
    <mergeCell ref="I120:Y120"/>
    <mergeCell ref="I122:M122"/>
    <mergeCell ref="I124:M124"/>
    <mergeCell ref="I126:Y126"/>
    <mergeCell ref="Q230:S230"/>
    <mergeCell ref="Q231:S231"/>
    <mergeCell ref="I114:Y114"/>
    <mergeCell ref="I116:Y116"/>
    <mergeCell ref="I118:M118"/>
    <mergeCell ref="W1:Z1"/>
    <mergeCell ref="C174:H174"/>
    <mergeCell ref="I73:Y73"/>
    <mergeCell ref="J74:Y74"/>
    <mergeCell ref="I75:Y75"/>
    <mergeCell ref="I32:Y32"/>
    <mergeCell ref="I34:M34"/>
    <mergeCell ref="I36:M36"/>
    <mergeCell ref="I38:Y38"/>
    <mergeCell ref="I40:M40"/>
    <mergeCell ref="C60:H60"/>
    <mergeCell ref="I63:M63"/>
    <mergeCell ref="I69:M69"/>
    <mergeCell ref="I71:Y71"/>
    <mergeCell ref="C13:H13"/>
    <mergeCell ref="E15:H15"/>
    <mergeCell ref="J15:Y15"/>
    <mergeCell ref="I20:M20"/>
    <mergeCell ref="I22:Y22"/>
    <mergeCell ref="I24:Y24"/>
    <mergeCell ref="I26:Y26"/>
    <mergeCell ref="I28:Y28"/>
    <mergeCell ref="I30:Y30"/>
    <mergeCell ref="J76:Y76"/>
    <mergeCell ref="N247:Y247"/>
    <mergeCell ref="N248:Y248"/>
    <mergeCell ref="E311:M311"/>
    <mergeCell ref="E317:M317"/>
    <mergeCell ref="E318:M318"/>
    <mergeCell ref="N315:O315"/>
    <mergeCell ref="E310:M310"/>
    <mergeCell ref="N316:O316"/>
    <mergeCell ref="Q316:R316"/>
    <mergeCell ref="N249:Y249"/>
    <mergeCell ref="N250:Y250"/>
    <mergeCell ref="N251:Y251"/>
    <mergeCell ref="N252:Y252"/>
    <mergeCell ref="N253:Y253"/>
    <mergeCell ref="N254:Y254"/>
    <mergeCell ref="N255:Y255"/>
    <mergeCell ref="N256:Y256"/>
    <mergeCell ref="E282:H282"/>
    <mergeCell ref="I282:M282"/>
    <mergeCell ref="N257:Y257"/>
    <mergeCell ref="N258:Y258"/>
    <mergeCell ref="N259:Y259"/>
    <mergeCell ref="N260:Y260"/>
    <mergeCell ref="N261:Y261"/>
    <mergeCell ref="E320:M320"/>
    <mergeCell ref="Q311:R311"/>
    <mergeCell ref="Q317:R317"/>
    <mergeCell ref="Q318:R318"/>
    <mergeCell ref="Q319:R319"/>
    <mergeCell ref="Q320:R320"/>
    <mergeCell ref="N311:O311"/>
    <mergeCell ref="N317:O317"/>
    <mergeCell ref="N318:O318"/>
    <mergeCell ref="N319:O319"/>
    <mergeCell ref="N320:O320"/>
    <mergeCell ref="E312:M312"/>
    <mergeCell ref="N312:O312"/>
    <mergeCell ref="Q312:R312"/>
    <mergeCell ref="E313:M313"/>
    <mergeCell ref="N313:O313"/>
    <mergeCell ref="Q313:R313"/>
    <mergeCell ref="E314:M314"/>
    <mergeCell ref="N314:O314"/>
    <mergeCell ref="Q314:R314"/>
    <mergeCell ref="E319:M319"/>
    <mergeCell ref="E315:M315"/>
    <mergeCell ref="Q315:R315"/>
    <mergeCell ref="E316:M316"/>
    <mergeCell ref="N238:Y238"/>
    <mergeCell ref="N239:Y239"/>
    <mergeCell ref="N240:Y240"/>
    <mergeCell ref="N241:Y241"/>
    <mergeCell ref="N242:Y242"/>
    <mergeCell ref="N243:Y243"/>
    <mergeCell ref="N244:Y244"/>
    <mergeCell ref="N245:Y245"/>
    <mergeCell ref="N246:Y246"/>
    <mergeCell ref="N262:Y262"/>
    <mergeCell ref="N263:Y263"/>
    <mergeCell ref="N264:Y264"/>
    <mergeCell ref="N265:Y265"/>
    <mergeCell ref="N275:Y275"/>
    <mergeCell ref="N276:Y276"/>
    <mergeCell ref="N277:Y277"/>
    <mergeCell ref="N278:Y278"/>
    <mergeCell ref="E309:W309"/>
    <mergeCell ref="N266:Y266"/>
    <mergeCell ref="N267:Y267"/>
    <mergeCell ref="N268:Y268"/>
    <mergeCell ref="N269:Y269"/>
    <mergeCell ref="N270:Y270"/>
    <mergeCell ref="N271:Y271"/>
    <mergeCell ref="N272:Y272"/>
    <mergeCell ref="N273:Y273"/>
    <mergeCell ref="N274:Y274"/>
    <mergeCell ref="E296:H296"/>
    <mergeCell ref="I296:M296"/>
    <mergeCell ref="N296:U296"/>
    <mergeCell ref="E297:Y297"/>
    <mergeCell ref="E306:Y306"/>
    <mergeCell ref="L273:M273"/>
    <mergeCell ref="T320:Y320"/>
    <mergeCell ref="T311:Y311"/>
    <mergeCell ref="T312:Y312"/>
    <mergeCell ref="T313:Y313"/>
    <mergeCell ref="T314:Y314"/>
    <mergeCell ref="T315:Y315"/>
    <mergeCell ref="T316:Y316"/>
    <mergeCell ref="T317:Y317"/>
    <mergeCell ref="T318:Y318"/>
    <mergeCell ref="T319:Y319"/>
  </mergeCells>
  <phoneticPr fontId="5"/>
  <conditionalFormatting sqref="I20:M20">
    <cfRule type="expression" dxfId="137" priority="138" stopIfTrue="1">
      <formula>$A20&lt;&gt;0</formula>
    </cfRule>
  </conditionalFormatting>
  <conditionalFormatting sqref="I22:Y22">
    <cfRule type="expression" dxfId="136" priority="137" stopIfTrue="1">
      <formula>$A22&lt;&gt;0</formula>
    </cfRule>
  </conditionalFormatting>
  <conditionalFormatting sqref="I24:Y24">
    <cfRule type="expression" dxfId="135" priority="136" stopIfTrue="1">
      <formula>$A24&lt;&gt;0</formula>
    </cfRule>
  </conditionalFormatting>
  <conditionalFormatting sqref="I26:Y26">
    <cfRule type="expression" dxfId="134" priority="135" stopIfTrue="1">
      <formula>$A26&lt;&gt;0</formula>
    </cfRule>
  </conditionalFormatting>
  <conditionalFormatting sqref="I28:Y28">
    <cfRule type="expression" dxfId="133" priority="134" stopIfTrue="1">
      <formula>$A28&lt;&gt;0</formula>
    </cfRule>
  </conditionalFormatting>
  <conditionalFormatting sqref="I30:Y30">
    <cfRule type="expression" dxfId="132" priority="133" stopIfTrue="1">
      <formula>$A30&lt;&gt;0</formula>
    </cfRule>
  </conditionalFormatting>
  <conditionalFormatting sqref="I32:Y32">
    <cfRule type="expression" dxfId="131" priority="132" stopIfTrue="1">
      <formula>$A32&lt;&gt;0</formula>
    </cfRule>
  </conditionalFormatting>
  <conditionalFormatting sqref="I34:M34">
    <cfRule type="expression" dxfId="130" priority="131" stopIfTrue="1">
      <formula>$A34&lt;&gt;0</formula>
    </cfRule>
  </conditionalFormatting>
  <conditionalFormatting sqref="I36:M36">
    <cfRule type="expression" dxfId="129" priority="130" stopIfTrue="1">
      <formula>$A36&lt;&gt;0</formula>
    </cfRule>
  </conditionalFormatting>
  <conditionalFormatting sqref="I38:Y38">
    <cfRule type="expression" dxfId="128" priority="129" stopIfTrue="1">
      <formula>$A38&lt;&gt;0</formula>
    </cfRule>
  </conditionalFormatting>
  <conditionalFormatting sqref="I40:M40">
    <cfRule type="expression" dxfId="127" priority="128" stopIfTrue="1">
      <formula>$A40&lt;&gt;0</formula>
    </cfRule>
  </conditionalFormatting>
  <conditionalFormatting sqref="I63:M63">
    <cfRule type="expression" dxfId="126" priority="127" stopIfTrue="1">
      <formula>$A63&lt;&gt;0</formula>
    </cfRule>
  </conditionalFormatting>
  <conditionalFormatting sqref="I69:M69">
    <cfRule type="expression" dxfId="125" priority="126" stopIfTrue="1">
      <formula>$A69&lt;&gt;0</formula>
    </cfRule>
  </conditionalFormatting>
  <conditionalFormatting sqref="I71:Y71">
    <cfRule type="expression" dxfId="124" priority="125" stopIfTrue="1">
      <formula>$A71&lt;&gt;0</formula>
    </cfRule>
  </conditionalFormatting>
  <conditionalFormatting sqref="I73:Y73">
    <cfRule type="expression" dxfId="123" priority="124" stopIfTrue="1">
      <formula>$A73&lt;&gt;0</formula>
    </cfRule>
  </conditionalFormatting>
  <conditionalFormatting sqref="I75:Y75">
    <cfRule type="expression" dxfId="122" priority="123" stopIfTrue="1">
      <formula>$A75&lt;&gt;0</formula>
    </cfRule>
  </conditionalFormatting>
  <conditionalFormatting sqref="I77:Y77">
    <cfRule type="expression" dxfId="121" priority="122" stopIfTrue="1">
      <formula>$A77&lt;&gt;0</formula>
    </cfRule>
  </conditionalFormatting>
  <conditionalFormatting sqref="I79:Y79">
    <cfRule type="expression" dxfId="120" priority="121" stopIfTrue="1">
      <formula>$A79&lt;&gt;0</formula>
    </cfRule>
  </conditionalFormatting>
  <conditionalFormatting sqref="I81:Y81">
    <cfRule type="expression" dxfId="119" priority="120" stopIfTrue="1">
      <formula>$A81&lt;&gt;0</formula>
    </cfRule>
  </conditionalFormatting>
  <conditionalFormatting sqref="I83:M83">
    <cfRule type="expression" dxfId="118" priority="119" stopIfTrue="1">
      <formula>$A83&lt;&gt;0</formula>
    </cfRule>
  </conditionalFormatting>
  <conditionalFormatting sqref="P83">
    <cfRule type="expression" dxfId="117" priority="118" stopIfTrue="1">
      <formula>$A84&lt;&gt;0</formula>
    </cfRule>
  </conditionalFormatting>
  <conditionalFormatting sqref="I85:M85">
    <cfRule type="expression" dxfId="116" priority="117" stopIfTrue="1">
      <formula>$A85&lt;&gt;0</formula>
    </cfRule>
  </conditionalFormatting>
  <conditionalFormatting sqref="I87:Y87">
    <cfRule type="expression" dxfId="115" priority="116" stopIfTrue="1">
      <formula>$A87&lt;&gt;0</formula>
    </cfRule>
  </conditionalFormatting>
  <conditionalFormatting sqref="I114:Y114">
    <cfRule type="expression" dxfId="114" priority="115" stopIfTrue="1">
      <formula>$A114&lt;&gt;0</formula>
    </cfRule>
  </conditionalFormatting>
  <conditionalFormatting sqref="I116:Y116">
    <cfRule type="expression" dxfId="113" priority="114" stopIfTrue="1">
      <formula>$A116&lt;&gt;0</formula>
    </cfRule>
  </conditionalFormatting>
  <conditionalFormatting sqref="I120:Y120">
    <cfRule type="expression" dxfId="112" priority="113" stopIfTrue="1">
      <formula>$A120&lt;&gt;0</formula>
    </cfRule>
  </conditionalFormatting>
  <conditionalFormatting sqref="I122:M122">
    <cfRule type="expression" dxfId="111" priority="112" stopIfTrue="1">
      <formula>$A122&lt;&gt;0</formula>
    </cfRule>
  </conditionalFormatting>
  <conditionalFormatting sqref="I124:M124">
    <cfRule type="expression" dxfId="110" priority="111" stopIfTrue="1">
      <formula>$A124&lt;&gt;0</formula>
    </cfRule>
  </conditionalFormatting>
  <conditionalFormatting sqref="I126:Y126">
    <cfRule type="expression" dxfId="109" priority="110" stopIfTrue="1">
      <formula>$A126&lt;&gt;0</formula>
    </cfRule>
  </conditionalFormatting>
  <conditionalFormatting sqref="I153:M153">
    <cfRule type="expression" dxfId="108" priority="109" stopIfTrue="1">
      <formula>$A153&lt;&gt;0</formula>
    </cfRule>
  </conditionalFormatting>
  <conditionalFormatting sqref="I155:Y155">
    <cfRule type="expression" dxfId="107" priority="108" stopIfTrue="1">
      <formula>$A155&lt;&gt;0</formula>
    </cfRule>
  </conditionalFormatting>
  <conditionalFormatting sqref="I157:Y157">
    <cfRule type="expression" dxfId="106" priority="107" stopIfTrue="1">
      <formula>$A157&lt;&gt;0</formula>
    </cfRule>
  </conditionalFormatting>
  <conditionalFormatting sqref="I159:M159">
    <cfRule type="expression" dxfId="105" priority="106" stopIfTrue="1">
      <formula>$A159&lt;&gt;0</formula>
    </cfRule>
  </conditionalFormatting>
  <conditionalFormatting sqref="I161:M161">
    <cfRule type="expression" dxfId="104" priority="105" stopIfTrue="1">
      <formula>$A161&lt;&gt;0</formula>
    </cfRule>
  </conditionalFormatting>
  <conditionalFormatting sqref="I163:Y163">
    <cfRule type="expression" dxfId="103" priority="104" stopIfTrue="1">
      <formula>$A163&lt;&gt;0</formula>
    </cfRule>
  </conditionalFormatting>
  <conditionalFormatting sqref="I165:M165">
    <cfRule type="expression" dxfId="102" priority="103" stopIfTrue="1">
      <formula>$A165&lt;&gt;0</formula>
    </cfRule>
  </conditionalFormatting>
  <conditionalFormatting sqref="I167:M167">
    <cfRule type="expression" dxfId="101" priority="102" stopIfTrue="1">
      <formula>$A167&lt;&gt;0</formula>
    </cfRule>
  </conditionalFormatting>
  <conditionalFormatting sqref="I169:Y169">
    <cfRule type="expression" dxfId="100" priority="101" stopIfTrue="1">
      <formula>$A169&lt;&gt;0</formula>
    </cfRule>
  </conditionalFormatting>
  <conditionalFormatting sqref="J178:M178">
    <cfRule type="expression" dxfId="99" priority="100" stopIfTrue="1">
      <formula>J178=""</formula>
    </cfRule>
  </conditionalFormatting>
  <conditionalFormatting sqref="Q178:S178">
    <cfRule type="expression" dxfId="98" priority="99" stopIfTrue="1">
      <formula>Q178=""</formula>
    </cfRule>
  </conditionalFormatting>
  <conditionalFormatting sqref="T178:V178">
    <cfRule type="expression" dxfId="97" priority="98" stopIfTrue="1">
      <formula>T178=""</formula>
    </cfRule>
  </conditionalFormatting>
  <conditionalFormatting sqref="W178:Y178">
    <cfRule type="expression" dxfId="96" priority="97" stopIfTrue="1">
      <formula>W178=""</formula>
    </cfRule>
  </conditionalFormatting>
  <conditionalFormatting sqref="J179:M179">
    <cfRule type="expression" dxfId="95" priority="96" stopIfTrue="1">
      <formula>J179=""</formula>
    </cfRule>
  </conditionalFormatting>
  <conditionalFormatting sqref="N179:P179">
    <cfRule type="expression" dxfId="94" priority="95" stopIfTrue="1">
      <formula>N179=""</formula>
    </cfRule>
  </conditionalFormatting>
  <conditionalFormatting sqref="Q179:S179">
    <cfRule type="expression" dxfId="93" priority="94" stopIfTrue="1">
      <formula>Q179=""</formula>
    </cfRule>
  </conditionalFormatting>
  <conditionalFormatting sqref="W179:Y179">
    <cfRule type="expression" dxfId="92" priority="93" stopIfTrue="1">
      <formula>W179=""</formula>
    </cfRule>
  </conditionalFormatting>
  <conditionalFormatting sqref="N180:P180">
    <cfRule type="expression" dxfId="91" priority="92" stopIfTrue="1">
      <formula>N180=""</formula>
    </cfRule>
  </conditionalFormatting>
  <conditionalFormatting sqref="Q180:S180">
    <cfRule type="expression" dxfId="90" priority="91" stopIfTrue="1">
      <formula>Q180=""</formula>
    </cfRule>
  </conditionalFormatting>
  <conditionalFormatting sqref="W180:Y180">
    <cfRule type="expression" dxfId="89" priority="90" stopIfTrue="1">
      <formula>W180=""</formula>
    </cfRule>
  </conditionalFormatting>
  <conditionalFormatting sqref="J185:M185">
    <cfRule type="expression" dxfId="88" priority="89" stopIfTrue="1">
      <formula>$A185&lt;&gt;0</formula>
    </cfRule>
  </conditionalFormatting>
  <conditionalFormatting sqref="J186:M186">
    <cfRule type="expression" dxfId="87" priority="88" stopIfTrue="1">
      <formula>$A186&lt;&gt;0</formula>
    </cfRule>
  </conditionalFormatting>
  <conditionalFormatting sqref="J187:M187">
    <cfRule type="expression" dxfId="86" priority="87" stopIfTrue="1">
      <formula>$A187&lt;&gt;0</formula>
    </cfRule>
  </conditionalFormatting>
  <conditionalFormatting sqref="I210:M210">
    <cfRule type="expression" dxfId="85" priority="86" stopIfTrue="1">
      <formula>$A210&lt;&gt;0</formula>
    </cfRule>
  </conditionalFormatting>
  <conditionalFormatting sqref="J221:K221">
    <cfRule type="expression" dxfId="84" priority="85" stopIfTrue="1">
      <formula>$A$221&lt;&gt;0</formula>
    </cfRule>
  </conditionalFormatting>
  <conditionalFormatting sqref="J222:K222">
    <cfRule type="expression" dxfId="83" priority="84" stopIfTrue="1">
      <formula>$A$221&lt;&gt;0</formula>
    </cfRule>
  </conditionalFormatting>
  <conditionalFormatting sqref="J223:K223">
    <cfRule type="expression" dxfId="82" priority="83" stopIfTrue="1">
      <formula>$A$221&lt;&gt;0</formula>
    </cfRule>
  </conditionalFormatting>
  <conditionalFormatting sqref="L238:M238">
    <cfRule type="expression" dxfId="81" priority="82" stopIfTrue="1">
      <formula>希望&lt;&gt;0</formula>
    </cfRule>
  </conditionalFormatting>
  <conditionalFormatting sqref="N238:Y238">
    <cfRule type="expression" dxfId="80" priority="81" stopIfTrue="1">
      <formula>$A238&lt;&gt;0</formula>
    </cfRule>
  </conditionalFormatting>
  <conditionalFormatting sqref="L239:M239">
    <cfRule type="expression" dxfId="79" priority="80" stopIfTrue="1">
      <formula>希望&lt;&gt;0</formula>
    </cfRule>
  </conditionalFormatting>
  <conditionalFormatting sqref="N239:Y239">
    <cfRule type="expression" dxfId="78" priority="79" stopIfTrue="1">
      <formula>$A239&lt;&gt;0</formula>
    </cfRule>
  </conditionalFormatting>
  <conditionalFormatting sqref="L240:M240">
    <cfRule type="expression" dxfId="77" priority="78" stopIfTrue="1">
      <formula>希望&lt;&gt;0</formula>
    </cfRule>
  </conditionalFormatting>
  <conditionalFormatting sqref="N240:Y240">
    <cfRule type="expression" dxfId="76" priority="77" stopIfTrue="1">
      <formula>$A240&lt;&gt;0</formula>
    </cfRule>
  </conditionalFormatting>
  <conditionalFormatting sqref="L241:M241">
    <cfRule type="expression" dxfId="75" priority="76" stopIfTrue="1">
      <formula>希望&lt;&gt;0</formula>
    </cfRule>
  </conditionalFormatting>
  <conditionalFormatting sqref="N241:Y241">
    <cfRule type="expression" dxfId="74" priority="75" stopIfTrue="1">
      <formula>$A241&lt;&gt;0</formula>
    </cfRule>
  </conditionalFormatting>
  <conditionalFormatting sqref="L242:M242">
    <cfRule type="expression" dxfId="73" priority="74" stopIfTrue="1">
      <formula>希望&lt;&gt;0</formula>
    </cfRule>
  </conditionalFormatting>
  <conditionalFormatting sqref="N242:Y242">
    <cfRule type="expression" dxfId="72" priority="73" stopIfTrue="1">
      <formula>$A242&lt;&gt;0</formula>
    </cfRule>
  </conditionalFormatting>
  <conditionalFormatting sqref="L243:M243">
    <cfRule type="expression" dxfId="71" priority="72" stopIfTrue="1">
      <formula>希望&lt;&gt;0</formula>
    </cfRule>
  </conditionalFormatting>
  <conditionalFormatting sqref="N243:Y243">
    <cfRule type="expression" dxfId="70" priority="71" stopIfTrue="1">
      <formula>$A243&lt;&gt;0</formula>
    </cfRule>
  </conditionalFormatting>
  <conditionalFormatting sqref="L244:M244">
    <cfRule type="expression" dxfId="69" priority="70" stopIfTrue="1">
      <formula>希望&lt;&gt;0</formula>
    </cfRule>
  </conditionalFormatting>
  <conditionalFormatting sqref="N244:Y244">
    <cfRule type="expression" dxfId="68" priority="69" stopIfTrue="1">
      <formula>$A244&lt;&gt;0</formula>
    </cfRule>
  </conditionalFormatting>
  <conditionalFormatting sqref="L245:M245">
    <cfRule type="expression" dxfId="67" priority="68" stopIfTrue="1">
      <formula>希望&lt;&gt;0</formula>
    </cfRule>
  </conditionalFormatting>
  <conditionalFormatting sqref="N245:Y245">
    <cfRule type="expression" dxfId="66" priority="67" stopIfTrue="1">
      <formula>$A245&lt;&gt;0</formula>
    </cfRule>
  </conditionalFormatting>
  <conditionalFormatting sqref="L246:M246">
    <cfRule type="expression" dxfId="65" priority="66" stopIfTrue="1">
      <formula>希望&lt;&gt;0</formula>
    </cfRule>
  </conditionalFormatting>
  <conditionalFormatting sqref="N246:Y246">
    <cfRule type="expression" dxfId="64" priority="65" stopIfTrue="1">
      <formula>$A246&lt;&gt;0</formula>
    </cfRule>
  </conditionalFormatting>
  <conditionalFormatting sqref="L247:M247">
    <cfRule type="expression" dxfId="63" priority="64" stopIfTrue="1">
      <formula>希望&lt;&gt;0</formula>
    </cfRule>
  </conditionalFormatting>
  <conditionalFormatting sqref="N247:Y247">
    <cfRule type="expression" dxfId="62" priority="63" stopIfTrue="1">
      <formula>$A247&lt;&gt;0</formula>
    </cfRule>
  </conditionalFormatting>
  <conditionalFormatting sqref="L248:M248">
    <cfRule type="expression" dxfId="61" priority="62" stopIfTrue="1">
      <formula>希望&lt;&gt;0</formula>
    </cfRule>
  </conditionalFormatting>
  <conditionalFormatting sqref="N248:Y248">
    <cfRule type="expression" dxfId="60" priority="61" stopIfTrue="1">
      <formula>$A248&lt;&gt;0</formula>
    </cfRule>
  </conditionalFormatting>
  <conditionalFormatting sqref="L249:M249">
    <cfRule type="expression" dxfId="59" priority="60" stopIfTrue="1">
      <formula>希望&lt;&gt;0</formula>
    </cfRule>
  </conditionalFormatting>
  <conditionalFormatting sqref="N249:Y249">
    <cfRule type="expression" dxfId="58" priority="59" stopIfTrue="1">
      <formula>$A249&lt;&gt;0</formula>
    </cfRule>
  </conditionalFormatting>
  <conditionalFormatting sqref="L250:M250">
    <cfRule type="expression" dxfId="57" priority="58" stopIfTrue="1">
      <formula>希望&lt;&gt;0</formula>
    </cfRule>
  </conditionalFormatting>
  <conditionalFormatting sqref="N250:Y250">
    <cfRule type="expression" dxfId="56" priority="57" stopIfTrue="1">
      <formula>$A250&lt;&gt;0</formula>
    </cfRule>
  </conditionalFormatting>
  <conditionalFormatting sqref="L251:M251">
    <cfRule type="expression" dxfId="55" priority="56" stopIfTrue="1">
      <formula>希望&lt;&gt;0</formula>
    </cfRule>
  </conditionalFormatting>
  <conditionalFormatting sqref="N251:Y251">
    <cfRule type="expression" dxfId="54" priority="55" stopIfTrue="1">
      <formula>$A251&lt;&gt;0</formula>
    </cfRule>
  </conditionalFormatting>
  <conditionalFormatting sqref="L252:M252">
    <cfRule type="expression" dxfId="53" priority="54" stopIfTrue="1">
      <formula>希望&lt;&gt;0</formula>
    </cfRule>
  </conditionalFormatting>
  <conditionalFormatting sqref="N252:Y252">
    <cfRule type="expression" dxfId="52" priority="53" stopIfTrue="1">
      <formula>$A252&lt;&gt;0</formula>
    </cfRule>
  </conditionalFormatting>
  <conditionalFormatting sqref="L253:M253">
    <cfRule type="expression" dxfId="51" priority="52" stopIfTrue="1">
      <formula>希望&lt;&gt;0</formula>
    </cfRule>
  </conditionalFormatting>
  <conditionalFormatting sqref="N253:Y253">
    <cfRule type="expression" dxfId="50" priority="51" stopIfTrue="1">
      <formula>$A253&lt;&gt;0</formula>
    </cfRule>
  </conditionalFormatting>
  <conditionalFormatting sqref="L254:M254">
    <cfRule type="expression" dxfId="49" priority="50" stopIfTrue="1">
      <formula>希望&lt;&gt;0</formula>
    </cfRule>
  </conditionalFormatting>
  <conditionalFormatting sqref="N254:Y254">
    <cfRule type="expression" dxfId="48" priority="49" stopIfTrue="1">
      <formula>$A254&lt;&gt;0</formula>
    </cfRule>
  </conditionalFormatting>
  <conditionalFormatting sqref="L255:M255">
    <cfRule type="expression" dxfId="47" priority="48" stopIfTrue="1">
      <formula>希望&lt;&gt;0</formula>
    </cfRule>
  </conditionalFormatting>
  <conditionalFormatting sqref="N255:Y255">
    <cfRule type="expression" dxfId="46" priority="47" stopIfTrue="1">
      <formula>$A255&lt;&gt;0</formula>
    </cfRule>
  </conditionalFormatting>
  <conditionalFormatting sqref="L256:M256">
    <cfRule type="expression" dxfId="45" priority="46" stopIfTrue="1">
      <formula>希望&lt;&gt;0</formula>
    </cfRule>
  </conditionalFormatting>
  <conditionalFormatting sqref="N256:Y256">
    <cfRule type="expression" dxfId="44" priority="45" stopIfTrue="1">
      <formula>$A256&lt;&gt;0</formula>
    </cfRule>
  </conditionalFormatting>
  <conditionalFormatting sqref="L257:M257">
    <cfRule type="expression" dxfId="43" priority="44" stopIfTrue="1">
      <formula>希望&lt;&gt;0</formula>
    </cfRule>
  </conditionalFormatting>
  <conditionalFormatting sqref="N257:Y257">
    <cfRule type="expression" dxfId="42" priority="43" stopIfTrue="1">
      <formula>$A257&lt;&gt;0</formula>
    </cfRule>
  </conditionalFormatting>
  <conditionalFormatting sqref="L258:M258">
    <cfRule type="expression" dxfId="41" priority="42" stopIfTrue="1">
      <formula>希望&lt;&gt;0</formula>
    </cfRule>
  </conditionalFormatting>
  <conditionalFormatting sqref="N258:Y258">
    <cfRule type="expression" dxfId="40" priority="41" stopIfTrue="1">
      <formula>$A258&lt;&gt;0</formula>
    </cfRule>
  </conditionalFormatting>
  <conditionalFormatting sqref="L259:M259">
    <cfRule type="expression" dxfId="39" priority="40" stopIfTrue="1">
      <formula>希望&lt;&gt;0</formula>
    </cfRule>
  </conditionalFormatting>
  <conditionalFormatting sqref="N259:Y259">
    <cfRule type="expression" dxfId="38" priority="39" stopIfTrue="1">
      <formula>$A259&lt;&gt;0</formula>
    </cfRule>
  </conditionalFormatting>
  <conditionalFormatting sqref="L260:M260">
    <cfRule type="expression" dxfId="37" priority="38" stopIfTrue="1">
      <formula>希望&lt;&gt;0</formula>
    </cfRule>
  </conditionalFormatting>
  <conditionalFormatting sqref="N260:Y260">
    <cfRule type="expression" dxfId="36" priority="37" stopIfTrue="1">
      <formula>$A260&lt;&gt;0</formula>
    </cfRule>
  </conditionalFormatting>
  <conditionalFormatting sqref="L261:M261">
    <cfRule type="expression" dxfId="35" priority="36" stopIfTrue="1">
      <formula>希望&lt;&gt;0</formula>
    </cfRule>
  </conditionalFormatting>
  <conditionalFormatting sqref="N261:Y261">
    <cfRule type="expression" dxfId="34" priority="35" stopIfTrue="1">
      <formula>$A261&lt;&gt;0</formula>
    </cfRule>
  </conditionalFormatting>
  <conditionalFormatting sqref="L262:M262">
    <cfRule type="expression" dxfId="33" priority="34" stopIfTrue="1">
      <formula>希望&lt;&gt;0</formula>
    </cfRule>
  </conditionalFormatting>
  <conditionalFormatting sqref="N262:Y262">
    <cfRule type="expression" dxfId="32" priority="33" stopIfTrue="1">
      <formula>$A262&lt;&gt;0</formula>
    </cfRule>
  </conditionalFormatting>
  <conditionalFormatting sqref="L263:M263">
    <cfRule type="expression" dxfId="31" priority="32" stopIfTrue="1">
      <formula>希望&lt;&gt;0</formula>
    </cfRule>
  </conditionalFormatting>
  <conditionalFormatting sqref="N263:Y263">
    <cfRule type="expression" dxfId="30" priority="31" stopIfTrue="1">
      <formula>$A263&lt;&gt;0</formula>
    </cfRule>
  </conditionalFormatting>
  <conditionalFormatting sqref="L264:M264">
    <cfRule type="expression" dxfId="29" priority="30" stopIfTrue="1">
      <formula>希望&lt;&gt;0</formula>
    </cfRule>
  </conditionalFormatting>
  <conditionalFormatting sqref="N264:Y264">
    <cfRule type="expression" dxfId="28" priority="29" stopIfTrue="1">
      <formula>$A264&lt;&gt;0</formula>
    </cfRule>
  </conditionalFormatting>
  <conditionalFormatting sqref="L265:M265">
    <cfRule type="expression" dxfId="27" priority="28" stopIfTrue="1">
      <formula>希望&lt;&gt;0</formula>
    </cfRule>
  </conditionalFormatting>
  <conditionalFormatting sqref="N265:Y265">
    <cfRule type="expression" dxfId="26" priority="27" stopIfTrue="1">
      <formula>$A265&lt;&gt;0</formula>
    </cfRule>
  </conditionalFormatting>
  <conditionalFormatting sqref="L266:M266">
    <cfRule type="expression" dxfId="25" priority="26" stopIfTrue="1">
      <formula>希望&lt;&gt;0</formula>
    </cfRule>
  </conditionalFormatting>
  <conditionalFormatting sqref="N266:Y266">
    <cfRule type="expression" dxfId="24" priority="25" stopIfTrue="1">
      <formula>$A266&lt;&gt;0</formula>
    </cfRule>
  </conditionalFormatting>
  <conditionalFormatting sqref="L267:M267">
    <cfRule type="expression" dxfId="23" priority="24" stopIfTrue="1">
      <formula>希望&lt;&gt;0</formula>
    </cfRule>
  </conditionalFormatting>
  <conditionalFormatting sqref="N267:Y267">
    <cfRule type="expression" dxfId="22" priority="23" stopIfTrue="1">
      <formula>$A267&lt;&gt;0</formula>
    </cfRule>
  </conditionalFormatting>
  <conditionalFormatting sqref="L268:M268">
    <cfRule type="expression" dxfId="21" priority="22" stopIfTrue="1">
      <formula>希望&lt;&gt;0</formula>
    </cfRule>
  </conditionalFormatting>
  <conditionalFormatting sqref="N268:Y268">
    <cfRule type="expression" dxfId="20" priority="21" stopIfTrue="1">
      <formula>$A268&lt;&gt;0</formula>
    </cfRule>
  </conditionalFormatting>
  <conditionalFormatting sqref="L269:M269">
    <cfRule type="expression" dxfId="19" priority="20" stopIfTrue="1">
      <formula>希望&lt;&gt;0</formula>
    </cfRule>
  </conditionalFormatting>
  <conditionalFormatting sqref="N269:Y269">
    <cfRule type="expression" dxfId="18" priority="19" stopIfTrue="1">
      <formula>$A269&lt;&gt;0</formula>
    </cfRule>
  </conditionalFormatting>
  <conditionalFormatting sqref="L270:M270">
    <cfRule type="expression" dxfId="17" priority="18" stopIfTrue="1">
      <formula>希望&lt;&gt;0</formula>
    </cfRule>
  </conditionalFormatting>
  <conditionalFormatting sqref="N270:Y270">
    <cfRule type="expression" dxfId="16" priority="17" stopIfTrue="1">
      <formula>$A270&lt;&gt;0</formula>
    </cfRule>
  </conditionalFormatting>
  <conditionalFormatting sqref="L271:M271">
    <cfRule type="expression" dxfId="15" priority="16" stopIfTrue="1">
      <formula>希望&lt;&gt;0</formula>
    </cfRule>
  </conditionalFormatting>
  <conditionalFormatting sqref="N271:Y271">
    <cfRule type="expression" dxfId="14" priority="15" stopIfTrue="1">
      <formula>$A271&lt;&gt;0</formula>
    </cfRule>
  </conditionalFormatting>
  <conditionalFormatting sqref="L272:M272">
    <cfRule type="expression" dxfId="13" priority="14" stopIfTrue="1">
      <formula>希望&lt;&gt;0</formula>
    </cfRule>
  </conditionalFormatting>
  <conditionalFormatting sqref="N272:Y272">
    <cfRule type="expression" dxfId="12" priority="13" stopIfTrue="1">
      <formula>$A272&lt;&gt;0</formula>
    </cfRule>
  </conditionalFormatting>
  <conditionalFormatting sqref="L273:M273">
    <cfRule type="expression" dxfId="11" priority="12" stopIfTrue="1">
      <formula>希望&lt;&gt;0</formula>
    </cfRule>
  </conditionalFormatting>
  <conditionalFormatting sqref="N273:Y273">
    <cfRule type="expression" dxfId="10" priority="11" stopIfTrue="1">
      <formula>$A273&lt;&gt;0</formula>
    </cfRule>
  </conditionalFormatting>
  <conditionalFormatting sqref="L274:M274">
    <cfRule type="expression" dxfId="9" priority="10" stopIfTrue="1">
      <formula>希望&lt;&gt;0</formula>
    </cfRule>
  </conditionalFormatting>
  <conditionalFormatting sqref="N274:Y274">
    <cfRule type="expression" dxfId="8" priority="9" stopIfTrue="1">
      <formula>$A274&lt;&gt;0</formula>
    </cfRule>
  </conditionalFormatting>
  <conditionalFormatting sqref="L275:M275">
    <cfRule type="expression" dxfId="7" priority="8" stopIfTrue="1">
      <formula>希望&lt;&gt;0</formula>
    </cfRule>
  </conditionalFormatting>
  <conditionalFormatting sqref="N275:Y275">
    <cfRule type="expression" dxfId="6" priority="7" stopIfTrue="1">
      <formula>$A275&lt;&gt;0</formula>
    </cfRule>
  </conditionalFormatting>
  <conditionalFormatting sqref="L276:M276">
    <cfRule type="expression" dxfId="5" priority="6" stopIfTrue="1">
      <formula>希望&lt;&gt;0</formula>
    </cfRule>
  </conditionalFormatting>
  <conditionalFormatting sqref="N276:Y276">
    <cfRule type="expression" dxfId="4" priority="5" stopIfTrue="1">
      <formula>$A276&lt;&gt;0</formula>
    </cfRule>
  </conditionalFormatting>
  <conditionalFormatting sqref="L277:M277">
    <cfRule type="expression" dxfId="3" priority="4" stopIfTrue="1">
      <formula>希望&lt;&gt;0</formula>
    </cfRule>
  </conditionalFormatting>
  <conditionalFormatting sqref="N277:Y277">
    <cfRule type="expression" dxfId="2" priority="3" stopIfTrue="1">
      <formula>$A277&lt;&gt;0</formula>
    </cfRule>
  </conditionalFormatting>
  <conditionalFormatting sqref="L278:M278">
    <cfRule type="expression" dxfId="1" priority="2" stopIfTrue="1">
      <formula>希望&lt;&gt;0</formula>
    </cfRule>
  </conditionalFormatting>
  <conditionalFormatting sqref="N278:Y278">
    <cfRule type="expression" dxfId="0" priority="1" stopIfTrue="1">
      <formula>$A278&lt;&gt;0</formula>
    </cfRule>
  </conditionalFormatting>
  <dataValidations count="161">
    <dataValidation imeMode="hiragana" allowBlank="1" showInputMessage="1" showErrorMessage="1" sqref="N238:Y238 N239:Y239 N240:Y240 N241:Y241 N242:Y242 N243:Y243 N244:Y244 N245:Y245 N246:Y246 N247:Y247 N248:Y248 N249:Y249 N250:Y250 N251:Y251 N252:Y252 N253:Y253 N254:Y254 N255:Y255 N256:Y256 N257:Y257 N258:Y258 N259:Y259 N260:Y260 N261:Y261 N262:Y262 N263:Y263 N264:Y264 N265:Y265 N266:Y266 N267:Y267 N268:Y268 N269:Y269 N270:Y270 N271:Y271 N272:Y272 N273:Y273 N274:Y274 N275:Y275 N276:Y276 N277:Y277 N278:Y278 E283:W283 E284:W284 E285:W285 E286:W286 E287:W287 E288:W288 E289:W289 E290:W290 E291:W291 E292:W292 E297:Y297 E298:Y298 E299:Y299 E300:Y300 E301:Y301 E302:Y302 E303:Y303 E304:Y304 E305:Y305 E306:Y306 E311:M311 T311:Y311 E312:M312 T312:Y312 E313:M313 T313:Y313 E314:M314 T314:Y314 E315:M315 T315:Y315 E316:M316 T316:Y316 E317:M317 T317:Y317 E318:M318 T318:Y318 E319:M319 T319:Y319 E320:M320 T320:Y320" xr:uid="{0E20CDBE-AFD5-43F8-9CC9-F664A3629D55}"/>
    <dataValidation imeMode="hiragana" allowBlank="1" showInputMessage="1" showErrorMessage="1" sqref="I22:Y22" xr:uid="{1AF8B0CB-25DD-495A-9D80-4716936E5E56}"/>
    <dataValidation type="whole" imeMode="halfAlpha" allowBlank="1" showInputMessage="1" showErrorMessage="1" error="7桁の数字を入力してください" sqref="I20:M20" xr:uid="{968AE607-C458-4A03-B99F-4F064654496C}">
      <formula1>0</formula1>
      <formula2>9999999</formula2>
    </dataValidation>
    <dataValidation imeMode="fullKatakana" allowBlank="1" showInputMessage="1" showErrorMessage="1" sqref="I24:Y24" xr:uid="{0A8AEA1E-0268-4356-A143-371A05C6C3C1}"/>
    <dataValidation imeMode="hiragana" allowBlank="1" showInputMessage="1" showErrorMessage="1" sqref="I26:Y26" xr:uid="{30614001-4112-4B94-8155-630E84764CFA}"/>
    <dataValidation imeMode="hiragana" allowBlank="1" showInputMessage="1" showErrorMessage="1" sqref="I28:Y28" xr:uid="{7DEFD89A-9577-433E-9561-DBC4EB4BBAB7}"/>
    <dataValidation imeMode="fullKatakana" allowBlank="1" showInputMessage="1" showErrorMessage="1" sqref="I30:Y30" xr:uid="{BEBC10FC-9AF9-4D7B-B8CB-9D3C43568E65}"/>
    <dataValidation imeMode="hiragana" allowBlank="1" showInputMessage="1" showErrorMessage="1" sqref="I32:Y32" xr:uid="{189B0A02-CCC2-4D1A-AEBD-5E739C2BF861}"/>
    <dataValidation imeMode="halfAlpha" allowBlank="1" showInputMessage="1" showErrorMessage="1" sqref="I34:M34" xr:uid="{51985C57-42E1-4BBF-8D30-151E1A90C60F}"/>
    <dataValidation imeMode="halfAlpha" allowBlank="1" showInputMessage="1" showErrorMessage="1" sqref="P34" xr:uid="{C48F11E0-3327-4F3B-A82F-A3F077D05B83}"/>
    <dataValidation imeMode="halfAlpha" allowBlank="1" showInputMessage="1" showErrorMessage="1" sqref="I36:M36" xr:uid="{C06F7E3E-1849-4C84-B250-9B90CC039DDD}"/>
    <dataValidation imeMode="halfAlpha" allowBlank="1" showInputMessage="1" showErrorMessage="1" sqref="I38:Y38" xr:uid="{F331D507-72DA-48B9-AE46-306944FCA8E4}"/>
    <dataValidation type="list" imeMode="halfAlpha" allowBlank="1" showInputMessage="1" showErrorMessage="1" error="リストから選択してください" sqref="I40:M40" xr:uid="{10C96A23-D87E-47C8-A23E-9D36F5A39FAF}">
      <formula1>"一致する,一致しない"</formula1>
    </dataValidation>
    <dataValidation type="list" imeMode="halfAlpha" allowBlank="1" showInputMessage="1" showErrorMessage="1" error="リストから選択してください" sqref="I63:M63" xr:uid="{F20BFD0B-1BDD-4C11-96D1-1B8ED6706854}">
      <formula1>"しない,する"</formula1>
    </dataValidation>
    <dataValidation type="whole" imeMode="halfAlpha" allowBlank="1" showInputMessage="1" showErrorMessage="1" error="7桁の数字を入力してください" sqref="I69:M69" xr:uid="{FA2C1BAC-EEC0-4307-BFAC-228A571EB337}">
      <formula1>0</formula1>
      <formula2>9999999</formula2>
    </dataValidation>
    <dataValidation imeMode="hiragana" allowBlank="1" showInputMessage="1" showErrorMessage="1" sqref="I71:Y71" xr:uid="{0A2E64EC-1946-439F-A9FB-1EC1B41DCC6A}"/>
    <dataValidation imeMode="fullKatakana" allowBlank="1" showInputMessage="1" showErrorMessage="1" sqref="I73:Y73" xr:uid="{B4AAB50F-6571-4E5B-A3BF-F164B66A4733}"/>
    <dataValidation imeMode="hiragana" allowBlank="1" showInputMessage="1" showErrorMessage="1" sqref="I75:Y75" xr:uid="{E28D1F0B-7FF9-491D-AE57-30B81B629CE9}"/>
    <dataValidation imeMode="hiragana" allowBlank="1" showInputMessage="1" showErrorMessage="1" sqref="I77:Y77" xr:uid="{EEF18AB9-78D8-435A-BB4B-44514FEBFF50}"/>
    <dataValidation imeMode="fullKatakana" allowBlank="1" showInputMessage="1" showErrorMessage="1" sqref="I79:Y79" xr:uid="{6D9F6342-64E0-4ADA-9BFA-C42D2BBA43FF}"/>
    <dataValidation imeMode="hiragana" allowBlank="1" showInputMessage="1" showErrorMessage="1" sqref="I81:Y81" xr:uid="{3789025C-7229-4190-BDC3-03806B6E4787}"/>
    <dataValidation imeMode="halfAlpha" allowBlank="1" showInputMessage="1" showErrorMessage="1" sqref="I83:M83" xr:uid="{4B50CEDB-0FDF-43F2-9FE5-AD4E63E6E330}"/>
    <dataValidation imeMode="halfAlpha" allowBlank="1" showInputMessage="1" showErrorMessage="1" sqref="P83" xr:uid="{F3921AE7-9B1E-4741-8406-B6B3F113F957}"/>
    <dataValidation imeMode="halfAlpha" allowBlank="1" showInputMessage="1" showErrorMessage="1" sqref="I85:M85" xr:uid="{49B9A185-890E-4A7D-980E-25327FA5F075}"/>
    <dataValidation imeMode="halfAlpha" allowBlank="1" showInputMessage="1" showErrorMessage="1" sqref="I87:Y87" xr:uid="{3305EC42-49D2-412E-83EA-796EB3205F5E}"/>
    <dataValidation imeMode="hiragana" allowBlank="1" showInputMessage="1" showErrorMessage="1" sqref="I112:Y112" xr:uid="{8E1A54ED-3CB0-45D5-AE5B-ADC24B97D7D5}"/>
    <dataValidation imeMode="fullKatakana" allowBlank="1" showInputMessage="1" showErrorMessage="1" sqref="I114:Y114" xr:uid="{26732285-A57F-4106-9D20-A1C99304B578}"/>
    <dataValidation imeMode="hiragana" allowBlank="1" showInputMessage="1" showErrorMessage="1" sqref="I116:Y116" xr:uid="{735AA0C6-9B05-4985-886A-669862037F9A}"/>
    <dataValidation type="whole" imeMode="halfAlpha" allowBlank="1" showInputMessage="1" showErrorMessage="1" error="7桁の数字を入力してください" sqref="I118:M118" xr:uid="{2AEC6D69-CB0E-4508-9259-D41FFFF39E8F}">
      <formula1>0</formula1>
      <formula2>9999999</formula2>
    </dataValidation>
    <dataValidation imeMode="hiragana" allowBlank="1" showInputMessage="1" showErrorMessage="1" sqref="I120:Y120" xr:uid="{7670FD98-FC9E-4C4F-BFC7-F31C01F10665}"/>
    <dataValidation imeMode="halfAlpha" allowBlank="1" showInputMessage="1" showErrorMessage="1" sqref="I122:M122" xr:uid="{8BA5705A-D119-4D51-9DC9-0182DF6415F4}"/>
    <dataValidation imeMode="halfAlpha" allowBlank="1" showInputMessage="1" showErrorMessage="1" sqref="P122" xr:uid="{066D256F-A36A-4C9C-8240-E1A2CB2F943D}"/>
    <dataValidation imeMode="halfAlpha" allowBlank="1" showInputMessage="1" showErrorMessage="1" sqref="I124:M124" xr:uid="{3AE68A64-2E44-4EFE-A712-9F775C12A746}"/>
    <dataValidation imeMode="halfAlpha" allowBlank="1" showInputMessage="1" showErrorMessage="1" sqref="I126:Y126" xr:uid="{6D3C410C-1AA6-450B-A3FB-C7C72020D04A}"/>
    <dataValidation type="list" imeMode="halfAlpha" allowBlank="1" showInputMessage="1" showErrorMessage="1" error="リストから選択してください" sqref="I153:M153" xr:uid="{F151CA4B-A2E0-40C3-92D7-D0707AAC61FE}">
      <formula1>"しない,する"</formula1>
    </dataValidation>
    <dataValidation imeMode="fullKatakana" allowBlank="1" showInputMessage="1" showErrorMessage="1" sqref="I155:Y155" xr:uid="{FA72AD26-44C7-4054-A648-D59285A9D589}"/>
    <dataValidation imeMode="hiragana" allowBlank="1" showInputMessage="1" showErrorMessage="1" sqref="I157:Y157" xr:uid="{3F9887B2-0126-4E34-8932-47CAC43F4AD4}"/>
    <dataValidation imeMode="halfAlpha" allowBlank="1" showInputMessage="1" showErrorMessage="1" sqref="I159:M159" xr:uid="{80628CAD-5CBF-49F9-A77E-E833FA28E3EE}"/>
    <dataValidation type="whole" imeMode="halfAlpha" allowBlank="1" showInputMessage="1" showErrorMessage="1" error="7桁の数字を入力してください" sqref="I161:M161" xr:uid="{86DD1DDB-66B0-4816-BC96-FABFE3D2668C}">
      <formula1>0</formula1>
      <formula2>9999999</formula2>
    </dataValidation>
    <dataValidation imeMode="hiragana" allowBlank="1" showInputMessage="1" showErrorMessage="1" sqref="I163:Y163" xr:uid="{6A76FC35-A591-43BD-A4EA-DD4407C0DA9E}"/>
    <dataValidation imeMode="halfAlpha" allowBlank="1" showInputMessage="1" showErrorMessage="1" sqref="I165:M165" xr:uid="{21B03CAD-79FC-4D10-B81A-3E93D5370CAB}"/>
    <dataValidation imeMode="halfAlpha" allowBlank="1" showInputMessage="1" showErrorMessage="1" sqref="I167:M167" xr:uid="{B1EECE53-7A9B-424D-8707-7D694ED7A449}"/>
    <dataValidation imeMode="halfAlpha" allowBlank="1" showInputMessage="1" showErrorMessage="1" sqref="I169:Y169" xr:uid="{5B4AFAF6-30E2-4513-8A25-2CA5E66EB4FC}"/>
    <dataValidation allowBlank="1" showInputMessage="1" showErrorMessage="1" sqref="B178 B179 B180 J181:M181 N181:P181 Q181:S181 T181:V181 W181:Y181 J188:M188 J196:M196 N196:P196 Q196:S196 J202:M202 B221 J232:M232 N232:P232 Q232:S232 B237" xr:uid="{295A4D2A-9B2A-402E-826D-E161BDD14126}"/>
    <dataValidation type="whole" imeMode="halfAlpha" allowBlank="1" showInputMessage="1" showErrorMessage="1" error="有効な数字を入力してください。10兆円以上になる場合は、9,999,999,999と入力してください" sqref="J178:M178" xr:uid="{A49BE2D4-5EFF-4D7F-91F3-017C31DA126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178:S178" xr:uid="{534F4426-713E-421F-BD0B-F97B8EC08C0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178:V178" xr:uid="{5631360A-5041-43B2-B04F-647379D77DE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W178:Y178" xr:uid="{BB93A2C1-1AA9-462A-9698-8ABAF367964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J179:M179" xr:uid="{4D26DCAA-08A7-46CF-80DA-B5190042B5C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79:P179" xr:uid="{C87D88C9-33DC-4D8C-B94B-2EFB20B3093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179:S179" xr:uid="{C3601EC2-BA5D-4B32-B444-CCAB47D72BB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W179:Y179" xr:uid="{0B64F581-6D6B-4DB5-8F89-6F8F7179B19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80:P180" xr:uid="{0AFD6A20-6865-41C6-A3DA-378315E1AA7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180:S180" xr:uid="{E097A531-9885-4FD0-B637-88FBC356061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W180:Y180" xr:uid="{647A3FF6-7475-451D-872C-1D6E996CE56D}">
      <formula1>-9999999999</formula1>
      <formula2>9999999999</formula2>
    </dataValidation>
    <dataValidation type="whole" imeMode="halfAlpha" allowBlank="1" showInputMessage="1" showErrorMessage="1" error="有効な数字を入力してください" sqref="J185:M185" xr:uid="{D8B4731D-6F22-4D05-9783-4B4D02B4E90B}">
      <formula1>0</formula1>
      <formula2>9999999999</formula2>
    </dataValidation>
    <dataValidation type="whole" imeMode="halfAlpha" allowBlank="1" showInputMessage="1" showErrorMessage="1" error="有効な数字を入力してください" sqref="J186:M186" xr:uid="{EA4C1AA0-1667-49D6-B786-D1EB3D7C62DC}">
      <formula1>0</formula1>
      <formula2>9999999999</formula2>
    </dataValidation>
    <dataValidation type="whole" imeMode="halfAlpha" allowBlank="1" showInputMessage="1" showErrorMessage="1" error="有効な数字を入力してください" sqref="J187:M187" xr:uid="{4D1DD1C7-C81D-44E4-80B8-F994F0E2C217}">
      <formula1>0</formula1>
      <formula2>9999999999</formula2>
    </dataValidation>
    <dataValidation type="whole" imeMode="halfAlpha" allowBlank="1" showInputMessage="1" showErrorMessage="1" error="有効な数字を入力してください。10兆円以上になる場合は、9,999,999,999と入力してください" sqref="J192:M192" xr:uid="{A67450AE-762F-4EAE-A291-53A4AC404B8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92:P192" xr:uid="{71B21C48-B7BA-4C8A-BE8D-9A8460E8B7D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192:S192" xr:uid="{956E3313-B67F-4C19-95A3-55FD3774D3A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J193:M193" xr:uid="{1F88AC5A-B586-4E72-A654-007A76CE730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93:P193" xr:uid="{637402B2-7DBC-4F21-9E3E-E70C6575332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193:S193" xr:uid="{8AB212E3-D52B-4FE2-9ED3-93925FD2004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J194:M194" xr:uid="{E9482B70-DE9E-4C0E-81F7-D9FB722248C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94:P194" xr:uid="{20B35217-678B-45D5-822C-83D48D95B92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194:S194" xr:uid="{9D60111E-24CF-4835-8C85-6DEA78F66DF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J195:M195" xr:uid="{A156DE76-95D6-4EBC-B669-023265E7FF4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95:P195" xr:uid="{8953856C-6293-4EA4-9142-B834F73BED8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195:S195" xr:uid="{23AF9082-8C1E-4729-8F98-8CD16DE79D3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J200:M200" xr:uid="{486D3295-FB6C-4D52-9852-477D5A5942C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J201:M201" xr:uid="{162DBB3F-7B72-4A2A-9560-FD412414B291}">
      <formula1>-9999999999</formula1>
      <formula2>9999999999</formula2>
    </dataValidation>
    <dataValidation type="date" imeMode="halfAlpha" allowBlank="1" showInputMessage="1" showErrorMessage="1" error="有効な日付を入力してください" sqref="I204:M204" xr:uid="{6F649C14-1B98-49AE-B6AD-08BF0B7E7965}">
      <formula1>92</formula1>
      <formula2>73415</formula2>
    </dataValidation>
    <dataValidation type="date" imeMode="halfAlpha" allowBlank="1" showInputMessage="1" showErrorMessage="1" error="有効な日付を入力してください" sqref="I206:M206" xr:uid="{524C9F81-9FB2-4CB8-9B6D-7F6A2D25DFCC}">
      <formula1>92</formula1>
      <formula2>73415</formula2>
    </dataValidation>
    <dataValidation type="date" imeMode="halfAlpha" allowBlank="1" showInputMessage="1" showErrorMessage="1" error="有効な日付を入力してください" sqref="O206:Q206" xr:uid="{F897EA47-D03F-498F-BD54-4DA632A38E6E}">
      <formula1>92</formula1>
      <formula2>73415</formula2>
    </dataValidation>
    <dataValidation type="date" imeMode="halfAlpha" allowBlank="1" showInputMessage="1" showErrorMessage="1" error="有効な日付を入力してください" sqref="I208:M208" xr:uid="{AF598838-9CE4-49D1-ACBA-F93F6C94352F}">
      <formula1>92</formula1>
      <formula2>73415</formula2>
    </dataValidation>
    <dataValidation type="whole" imeMode="halfAlpha" allowBlank="1" showInputMessage="1" showErrorMessage="1" error="有効な数字を入力してください" sqref="I210:M210" xr:uid="{A26EDFF2-1F84-4205-AAA8-A3CA6ABE698B}">
      <formula1>0</formula1>
      <formula2>9999999999</formula2>
    </dataValidation>
    <dataValidation type="list" imeMode="halfAlpha" allowBlank="1" showInputMessage="1" showErrorMessage="1" error="リストから選択してください" sqref="J221:K221" xr:uid="{9C9BD129-D2A0-427B-BA05-B1D41E688D05}">
      <formula1>"○,　"</formula1>
    </dataValidation>
    <dataValidation type="list" imeMode="halfAlpha" allowBlank="1" showInputMessage="1" showErrorMessage="1" error="リストから選択してください" sqref="J222:K222" xr:uid="{592B96A9-EF77-466E-A1C0-EE75E953C1D7}">
      <formula1>"○,　"</formula1>
    </dataValidation>
    <dataValidation type="list" imeMode="halfAlpha" allowBlank="1" showInputMessage="1" showErrorMessage="1" error="リストから選択してください" sqref="J223:K223" xr:uid="{04482140-8DE3-42BD-9400-62E908943000}">
      <formula1>"○,　"</formula1>
    </dataValidation>
    <dataValidation type="date" imeMode="halfAlpha" allowBlank="1" showInputMessage="1" showErrorMessage="1" error="有効な日付を入力してください" sqref="J228:L228" xr:uid="{5585E5D4-7588-4A96-9539-9D1F07333A2F}">
      <formula1>92</formula1>
      <formula2>73415</formula2>
    </dataValidation>
    <dataValidation type="date" imeMode="halfAlpha" allowBlank="1" showInputMessage="1" showErrorMessage="1" error="有効な日付を入力してください" sqref="J229:L229" xr:uid="{56BFE32C-B562-4B9F-BC37-CA9E9B80B1DB}">
      <formula1>92</formula1>
      <formula2>73415</formula2>
    </dataValidation>
    <dataValidation type="date" imeMode="halfAlpha" allowBlank="1" showInputMessage="1" showErrorMessage="1" error="有効な日付を入力してください" sqref="N228:O228" xr:uid="{76D45E5A-15E1-43D3-A89E-577B2131A547}">
      <formula1>92</formula1>
      <formula2>73415</formula2>
    </dataValidation>
    <dataValidation type="date" imeMode="halfAlpha" allowBlank="1" showInputMessage="1" showErrorMessage="1" error="有効な日付を入力してください" sqref="N229:O229" xr:uid="{CDC0B65B-E66B-4E0B-A6F1-539DFF92429A}">
      <formula1>92</formula1>
      <formula2>73415</formula2>
    </dataValidation>
    <dataValidation type="whole" imeMode="halfAlpha" allowBlank="1" showInputMessage="1" showErrorMessage="1" error="有効な数字を入力してください。10兆円以上になる場合は、9,999,999,999と入力してください" sqref="J230:M230" xr:uid="{C4C137FE-B04A-4D73-BB2D-9C33B675D5D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230:P230" xr:uid="{96F1214C-9914-4EC2-B896-D80E539E244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0:S230" xr:uid="{557627E5-8CE5-4403-8566-6C289A25515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J231:M231" xr:uid="{CA0BAF06-114D-4E57-8C4B-FC0F0877410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231:P231" xr:uid="{42896626-4FBD-4024-B690-D53815416E3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1:S231" xr:uid="{562E6EF2-9680-45C2-9517-4B0190CB651A}">
      <formula1>-9999999999</formula1>
      <formula2>9999999999</formula2>
    </dataValidation>
    <dataValidation type="list" imeMode="halfAlpha" allowBlank="1" showInputMessage="1" showErrorMessage="1" error="リストから選択してください" sqref="L238:M238" xr:uid="{E7B9B053-242C-4DE1-AB84-0EF5D47FE15F}">
      <formula1>"○,　"</formula1>
    </dataValidation>
    <dataValidation type="list" imeMode="halfAlpha" allowBlank="1" showInputMessage="1" showErrorMessage="1" error="リストから選択してください" sqref="L239:M239" xr:uid="{16A35E37-70B5-48A4-9291-23239D560D3E}">
      <formula1>"○,　"</formula1>
    </dataValidation>
    <dataValidation type="list" imeMode="halfAlpha" allowBlank="1" showInputMessage="1" showErrorMessage="1" error="リストから選択してください" sqref="L240:M240" xr:uid="{3F47A17D-D043-4718-A7C0-FD1B412BE9EC}">
      <formula1>"○,　"</formula1>
    </dataValidation>
    <dataValidation type="list" imeMode="halfAlpha" allowBlank="1" showInputMessage="1" showErrorMessage="1" error="リストから選択してください" sqref="L241:M241" xr:uid="{5A88EE84-AD7E-4427-9946-02CCB8745BCA}">
      <formula1>"○,　"</formula1>
    </dataValidation>
    <dataValidation type="list" imeMode="halfAlpha" allowBlank="1" showInputMessage="1" showErrorMessage="1" error="リストから選択してください" sqref="L242:M242" xr:uid="{381F7844-E407-4A07-8022-E7C9B47CDD1D}">
      <formula1>"○,　"</formula1>
    </dataValidation>
    <dataValidation type="list" imeMode="halfAlpha" allowBlank="1" showInputMessage="1" showErrorMessage="1" error="リストから選択してください" sqref="L243:M243" xr:uid="{A729C5B9-1FEC-4377-8BC0-0A010372F429}">
      <formula1>"○,　"</formula1>
    </dataValidation>
    <dataValidation type="list" imeMode="halfAlpha" allowBlank="1" showInputMessage="1" showErrorMessage="1" error="リストから選択してください" sqref="L244:M244" xr:uid="{308F483B-CA12-4FEC-9260-D90E5A2DF541}">
      <formula1>"○,　"</formula1>
    </dataValidation>
    <dataValidation type="list" imeMode="halfAlpha" allowBlank="1" showInputMessage="1" showErrorMessage="1" error="リストから選択してください" sqref="L245:M245" xr:uid="{429761A7-CF1F-447F-8625-ED4CCFFFC323}">
      <formula1>"○,　"</formula1>
    </dataValidation>
    <dataValidation type="list" imeMode="halfAlpha" allowBlank="1" showInputMessage="1" showErrorMessage="1" error="リストから選択してください" sqref="L246:M246" xr:uid="{FB637E2F-BBA0-4F26-AEA3-7F4C0FEA5837}">
      <formula1>"○,　"</formula1>
    </dataValidation>
    <dataValidation type="list" imeMode="halfAlpha" allowBlank="1" showInputMessage="1" showErrorMessage="1" error="リストから選択してください" sqref="L247:M247" xr:uid="{FD2840B0-BD24-40DF-ABA2-B388618A813E}">
      <formula1>"○,　"</formula1>
    </dataValidation>
    <dataValidation type="list" imeMode="halfAlpha" allowBlank="1" showInputMessage="1" showErrorMessage="1" error="リストから選択してください" sqref="L248:M248" xr:uid="{C639713F-A190-4684-9457-B4363104224E}">
      <formula1>"○,　"</formula1>
    </dataValidation>
    <dataValidation type="list" imeMode="halfAlpha" allowBlank="1" showInputMessage="1" showErrorMessage="1" error="リストから選択してください" sqref="L249:M249" xr:uid="{7A2EA814-9F4D-4983-A37C-50869A529104}">
      <formula1>"○,　"</formula1>
    </dataValidation>
    <dataValidation type="list" imeMode="halfAlpha" allowBlank="1" showInputMessage="1" showErrorMessage="1" error="リストから選択してください" sqref="L250:M250" xr:uid="{05904BCB-C969-4579-BFDE-7FB21A3A85AF}">
      <formula1>"○,　"</formula1>
    </dataValidation>
    <dataValidation type="list" imeMode="halfAlpha" allowBlank="1" showInputMessage="1" showErrorMessage="1" error="リストから選択してください" sqref="L251:M251" xr:uid="{39504C2B-8B79-4CA1-9FA9-903BE7625249}">
      <formula1>"○,　"</formula1>
    </dataValidation>
    <dataValidation type="list" imeMode="halfAlpha" allowBlank="1" showInputMessage="1" showErrorMessage="1" error="リストから選択してください" sqref="L252:M252" xr:uid="{A3FDB5AD-C7F2-41C6-B3C6-0538CEBE3360}">
      <formula1>"○,　"</formula1>
    </dataValidation>
    <dataValidation type="list" imeMode="halfAlpha" allowBlank="1" showInputMessage="1" showErrorMessage="1" error="リストから選択してください" sqref="L253:M253" xr:uid="{0E0A0A4C-5781-4734-A162-105E9CC7B648}">
      <formula1>"○,　"</formula1>
    </dataValidation>
    <dataValidation type="list" imeMode="halfAlpha" allowBlank="1" showInputMessage="1" showErrorMessage="1" error="リストから選択してください" sqref="L254:M254" xr:uid="{199BAADC-33C1-4699-9918-0D08C90D49AF}">
      <formula1>"○,　"</formula1>
    </dataValidation>
    <dataValidation type="list" imeMode="halfAlpha" allowBlank="1" showInputMessage="1" showErrorMessage="1" error="リストから選択してください" sqref="L255:M255" xr:uid="{9061D67D-89CA-4A7B-9059-7207D49B333C}">
      <formula1>"○,　"</formula1>
    </dataValidation>
    <dataValidation type="list" imeMode="halfAlpha" allowBlank="1" showInputMessage="1" showErrorMessage="1" error="リストから選択してください" sqref="L256:M256" xr:uid="{20CF57A4-DE5A-429B-BCAC-62E17A622BC0}">
      <formula1>"○,　"</formula1>
    </dataValidation>
    <dataValidation type="list" imeMode="halfAlpha" allowBlank="1" showInputMessage="1" showErrorMessage="1" error="リストから選択してください" sqref="L257:M257" xr:uid="{0C79EAB7-D6CF-4071-A061-A9F678B268F7}">
      <formula1>"○,　"</formula1>
    </dataValidation>
    <dataValidation type="list" imeMode="halfAlpha" allowBlank="1" showInputMessage="1" showErrorMessage="1" error="リストから選択してください" sqref="L258:M258" xr:uid="{887F3D8F-5164-4D08-8368-CD75D8CB2BBF}">
      <formula1>"○,　"</formula1>
    </dataValidation>
    <dataValidation type="list" imeMode="halfAlpha" allowBlank="1" showInputMessage="1" showErrorMessage="1" error="リストから選択してください" sqref="L259:M259" xr:uid="{92F5AA85-96AA-4253-B5FF-74E0B9841957}">
      <formula1>"○,　"</formula1>
    </dataValidation>
    <dataValidation type="list" imeMode="halfAlpha" allowBlank="1" showInputMessage="1" showErrorMessage="1" error="リストから選択してください" sqref="L260:M260" xr:uid="{D690C90B-8B62-419A-9D1E-9E312DB1C43F}">
      <formula1>"○,　"</formula1>
    </dataValidation>
    <dataValidation type="list" imeMode="halfAlpha" allowBlank="1" showInputMessage="1" showErrorMessage="1" error="リストから選択してください" sqref="L261:M261" xr:uid="{24FBA522-14E3-40FC-9404-98B02781E60C}">
      <formula1>"○,　"</formula1>
    </dataValidation>
    <dataValidation type="list" imeMode="halfAlpha" allowBlank="1" showInputMessage="1" showErrorMessage="1" error="リストから選択してください" sqref="L262:M262" xr:uid="{F5962385-7EE4-4FD5-9657-6D18DAF36A63}">
      <formula1>"○,　"</formula1>
    </dataValidation>
    <dataValidation type="list" imeMode="halfAlpha" allowBlank="1" showInputMessage="1" showErrorMessage="1" error="リストから選択してください" sqref="L263:M263" xr:uid="{D73367D1-1E0D-4411-9C2B-655CEBA442A6}">
      <formula1>"○,　"</formula1>
    </dataValidation>
    <dataValidation type="list" imeMode="halfAlpha" allowBlank="1" showInputMessage="1" showErrorMessage="1" error="リストから選択してください" sqref="L264:M264" xr:uid="{7B4D9FE3-AF32-4329-AECB-BB9075FD77DF}">
      <formula1>"○,　"</formula1>
    </dataValidation>
    <dataValidation type="list" imeMode="halfAlpha" allowBlank="1" showInputMessage="1" showErrorMessage="1" error="リストから選択してください" sqref="L265:M265" xr:uid="{21B6AD98-0941-4CAE-8707-82382F4AADDE}">
      <formula1>"○,　"</formula1>
    </dataValidation>
    <dataValidation type="list" imeMode="halfAlpha" allowBlank="1" showInputMessage="1" showErrorMessage="1" error="リストから選択してください" sqref="L266:M266" xr:uid="{147917A6-4EEC-4D6A-989E-4ADCAE3FE57B}">
      <formula1>"○,　"</formula1>
    </dataValidation>
    <dataValidation type="list" imeMode="halfAlpha" allowBlank="1" showInputMessage="1" showErrorMessage="1" error="リストから選択してください" sqref="L267:M267" xr:uid="{B5AB8D0A-A2A5-4595-AAAB-E862014FD3CB}">
      <formula1>"○,　"</formula1>
    </dataValidation>
    <dataValidation type="list" imeMode="halfAlpha" allowBlank="1" showInputMessage="1" showErrorMessage="1" error="リストから選択してください" sqref="L268:M268" xr:uid="{6BFEC1A7-E3A6-4167-8A29-430900D13F73}">
      <formula1>"○,　"</formula1>
    </dataValidation>
    <dataValidation type="list" imeMode="halfAlpha" allowBlank="1" showInputMessage="1" showErrorMessage="1" error="リストから選択してください" sqref="L269:M269" xr:uid="{944DB1C0-E06A-4E47-91A1-C2F22F85E0CA}">
      <formula1>"○,　"</formula1>
    </dataValidation>
    <dataValidation type="list" imeMode="halfAlpha" allowBlank="1" showInputMessage="1" showErrorMessage="1" error="リストから選択してください" sqref="L270:M270" xr:uid="{73AE5EA4-C7FE-41B1-B635-076877132FC6}">
      <formula1>"○,　"</formula1>
    </dataValidation>
    <dataValidation type="list" imeMode="halfAlpha" allowBlank="1" showInputMessage="1" showErrorMessage="1" error="リストから選択してください" sqref="L271:M271" xr:uid="{23E045C7-17AF-4714-A4BE-5EC83B24C9AF}">
      <formula1>"○,　"</formula1>
    </dataValidation>
    <dataValidation type="list" imeMode="halfAlpha" allowBlank="1" showInputMessage="1" showErrorMessage="1" error="リストから選択してください" sqref="L272:M272" xr:uid="{A357B801-D3B1-4C12-BDDE-ED41E5FFD90E}">
      <formula1>"○,　"</formula1>
    </dataValidation>
    <dataValidation type="list" imeMode="halfAlpha" allowBlank="1" showInputMessage="1" showErrorMessage="1" error="リストから選択してください" sqref="L273:M273" xr:uid="{563189F0-7780-478B-B79D-E79B32DF9F3A}">
      <formula1>"○,　"</formula1>
    </dataValidation>
    <dataValidation type="list" imeMode="halfAlpha" allowBlank="1" showInputMessage="1" showErrorMessage="1" error="リストから選択してください" sqref="L274:M274" xr:uid="{059A742B-1C25-4825-BCEB-50FB946E0F04}">
      <formula1>"○,　"</formula1>
    </dataValidation>
    <dataValidation type="list" imeMode="halfAlpha" allowBlank="1" showInputMessage="1" showErrorMessage="1" error="リストから選択してください" sqref="L275:M275" xr:uid="{9F0784A6-E5CB-4FE4-BBFE-EF959DC35DB5}">
      <formula1>"○,　"</formula1>
    </dataValidation>
    <dataValidation type="list" imeMode="halfAlpha" allowBlank="1" showInputMessage="1" showErrorMessage="1" error="リストから選択してください" sqref="L276:M276" xr:uid="{9D7686E9-E2DF-4612-9BC8-60DFD835E641}">
      <formula1>"○,　"</formula1>
    </dataValidation>
    <dataValidation type="list" imeMode="halfAlpha" allowBlank="1" showInputMessage="1" showErrorMessage="1" error="リストから選択してください" sqref="L277:M277" xr:uid="{9BBF9D4F-36EA-450B-969E-AB9F2BFF3B3B}">
      <formula1>"○,　"</formula1>
    </dataValidation>
    <dataValidation type="list" imeMode="halfAlpha" allowBlank="1" showInputMessage="1" showErrorMessage="1" error="リストから選択してください" sqref="L278:M278" xr:uid="{D2CCDF29-33D2-43F5-A292-F74196258729}">
      <formula1>"○,　"</formula1>
    </dataValidation>
    <dataValidation type="list" imeMode="halfAlpha" allowBlank="1" showInputMessage="1" showErrorMessage="1" error="リストから選択してください" sqref="X283:Y283" xr:uid="{53034159-09D1-40BB-9200-BF689819918E}">
      <formula1>"有,無,　"</formula1>
    </dataValidation>
    <dataValidation type="list" imeMode="halfAlpha" allowBlank="1" showInputMessage="1" showErrorMessage="1" error="リストから選択してください" sqref="X284:Y284" xr:uid="{1B772000-D9D5-4601-9476-C60F7C9C8EF8}">
      <formula1>"有,無,　"</formula1>
    </dataValidation>
    <dataValidation type="list" imeMode="halfAlpha" allowBlank="1" showInputMessage="1" showErrorMessage="1" error="リストから選択してください" sqref="X285:Y285" xr:uid="{82990BBC-5E7E-4CF4-8374-BF6F1D5AB3D6}">
      <formula1>"有,無,　"</formula1>
    </dataValidation>
    <dataValidation type="list" imeMode="halfAlpha" allowBlank="1" showInputMessage="1" showErrorMessage="1" error="リストから選択してください" sqref="X286:Y286" xr:uid="{5B873D14-6256-48BD-BB55-B5036FC31C49}">
      <formula1>"有,無,　"</formula1>
    </dataValidation>
    <dataValidation type="list" imeMode="halfAlpha" allowBlank="1" showInputMessage="1" showErrorMessage="1" error="リストから選択してください" sqref="X287:Y287" xr:uid="{6A24AEC0-5398-4C42-9121-4383ED3E2B05}">
      <formula1>"有,無,　"</formula1>
    </dataValidation>
    <dataValidation type="list" imeMode="halfAlpha" allowBlank="1" showInputMessage="1" showErrorMessage="1" error="リストから選択してください" sqref="X288:Y288" xr:uid="{BC9218B8-A186-41B2-BA3C-0144F3ECEB42}">
      <formula1>"有,無,　"</formula1>
    </dataValidation>
    <dataValidation type="list" imeMode="halfAlpha" allowBlank="1" showInputMessage="1" showErrorMessage="1" error="リストから選択してください" sqref="X289:Y289" xr:uid="{0CADCB85-49FC-42A7-A3EE-66DE28D7FFE4}">
      <formula1>"有,無,　"</formula1>
    </dataValidation>
    <dataValidation type="list" imeMode="halfAlpha" allowBlank="1" showInputMessage="1" showErrorMessage="1" error="リストから選択してください" sqref="X290:Y290" xr:uid="{3615B7E1-FC22-4FF3-B2F4-FC960C12F500}">
      <formula1>"有,無,　"</formula1>
    </dataValidation>
    <dataValidation type="list" imeMode="halfAlpha" allowBlank="1" showInputMessage="1" showErrorMessage="1" error="リストから選択してください" sqref="X291:Y291" xr:uid="{7749358A-5402-4ECA-B4EF-2B8DEC723939}">
      <formula1>"有,無,　"</formula1>
    </dataValidation>
    <dataValidation type="list" imeMode="halfAlpha" allowBlank="1" showInputMessage="1" showErrorMessage="1" error="リストから選択してください" sqref="X292:Y292" xr:uid="{ADD7B2CE-D009-40EF-8177-FF222C128FB3}">
      <formula1>"有,無,　"</formula1>
    </dataValidation>
    <dataValidation type="date" imeMode="halfAlpha" allowBlank="1" showInputMessage="1" showErrorMessage="1" error="有効な日付を入力してください" sqref="N311:O311" xr:uid="{5134821E-3CFB-41EA-BEB3-07EA50F60662}">
      <formula1>92</formula1>
      <formula2>73415</formula2>
    </dataValidation>
    <dataValidation type="date" imeMode="halfAlpha" allowBlank="1" showInputMessage="1" showErrorMessage="1" error="有効な日付を入力してください" sqref="Q311:R311" xr:uid="{509645B4-3D01-405C-9BFE-6EB725AC681B}">
      <formula1>92</formula1>
      <formula2>73415</formula2>
    </dataValidation>
    <dataValidation type="date" imeMode="halfAlpha" allowBlank="1" showInputMessage="1" showErrorMessage="1" error="有効な日付を入力してください" sqref="N312:O312" xr:uid="{F8ADA1BB-9D11-486B-9BBF-4BD924D3308A}">
      <formula1>92</formula1>
      <formula2>73415</formula2>
    </dataValidation>
    <dataValidation type="date" imeMode="halfAlpha" allowBlank="1" showInputMessage="1" showErrorMessage="1" error="有効な日付を入力してください" sqref="Q312:R312" xr:uid="{5BFC5003-3830-4DEB-8D55-B6D77879FA68}">
      <formula1>92</formula1>
      <formula2>73415</formula2>
    </dataValidation>
    <dataValidation type="date" imeMode="halfAlpha" allowBlank="1" showInputMessage="1" showErrorMessage="1" error="有効な日付を入力してください" sqref="N313:O313" xr:uid="{B56C6ED6-4DD9-41D5-9977-276CEF520128}">
      <formula1>92</formula1>
      <formula2>73415</formula2>
    </dataValidation>
    <dataValidation type="date" imeMode="halfAlpha" allowBlank="1" showInputMessage="1" showErrorMessage="1" error="有効な日付を入力してください" sqref="Q313:R313" xr:uid="{1C2123FE-352B-48DF-9DCF-D14F94AF12A3}">
      <formula1>92</formula1>
      <formula2>73415</formula2>
    </dataValidation>
    <dataValidation type="date" imeMode="halfAlpha" allowBlank="1" showInputMessage="1" showErrorMessage="1" error="有効な日付を入力してください" sqref="N314:O314" xr:uid="{802D256B-6111-4406-B60E-0388DD65010D}">
      <formula1>92</formula1>
      <formula2>73415</formula2>
    </dataValidation>
    <dataValidation type="date" imeMode="halfAlpha" allowBlank="1" showInputMessage="1" showErrorMessage="1" error="有効な日付を入力してください" sqref="Q314:R314" xr:uid="{6314DFEF-E2A7-4F3F-9C5F-4AC23C9D4881}">
      <formula1>92</formula1>
      <formula2>73415</formula2>
    </dataValidation>
    <dataValidation type="date" imeMode="halfAlpha" allowBlank="1" showInputMessage="1" showErrorMessage="1" error="有効な日付を入力してください" sqref="N315:O315" xr:uid="{03310803-1865-4BD4-9F34-2143244CCA30}">
      <formula1>92</formula1>
      <formula2>73415</formula2>
    </dataValidation>
    <dataValidation type="date" imeMode="halfAlpha" allowBlank="1" showInputMessage="1" showErrorMessage="1" error="有効な日付を入力してください" sqref="Q315:R315" xr:uid="{0A052A76-1DD3-474D-9A85-61AAB4B49AF3}">
      <formula1>92</formula1>
      <formula2>73415</formula2>
    </dataValidation>
    <dataValidation type="date" imeMode="halfAlpha" allowBlank="1" showInputMessage="1" showErrorMessage="1" error="有効な日付を入力してください" sqref="N316:O316" xr:uid="{6F6D2A06-7675-4DFB-AFFE-346E092BA48D}">
      <formula1>92</formula1>
      <formula2>73415</formula2>
    </dataValidation>
    <dataValidation type="date" imeMode="halfAlpha" allowBlank="1" showInputMessage="1" showErrorMessage="1" error="有効な日付を入力してください" sqref="Q316:R316" xr:uid="{857C66A5-586C-4373-A4E9-FE878004266A}">
      <formula1>92</formula1>
      <formula2>73415</formula2>
    </dataValidation>
    <dataValidation type="date" imeMode="halfAlpha" allowBlank="1" showInputMessage="1" showErrorMessage="1" error="有効な日付を入力してください" sqref="N317:O317" xr:uid="{A754AA11-86E2-4AB5-8E5E-DEB6D6462FF3}">
      <formula1>92</formula1>
      <formula2>73415</formula2>
    </dataValidation>
    <dataValidation type="date" imeMode="halfAlpha" allowBlank="1" showInputMessage="1" showErrorMessage="1" error="有効な日付を入力してください" sqref="Q317:R317" xr:uid="{36608856-CFD6-420E-A672-B5E1335C02EC}">
      <formula1>92</formula1>
      <formula2>73415</formula2>
    </dataValidation>
    <dataValidation type="date" imeMode="halfAlpha" allowBlank="1" showInputMessage="1" showErrorMessage="1" error="有効な日付を入力してください" sqref="N318:O318" xr:uid="{03CDB061-7C2F-4A9E-ACCD-138304B2A24C}">
      <formula1>92</formula1>
      <formula2>73415</formula2>
    </dataValidation>
    <dataValidation type="date" imeMode="halfAlpha" allowBlank="1" showInputMessage="1" showErrorMessage="1" error="有効な日付を入力してください" sqref="Q318:R318" xr:uid="{4C21002C-89C0-476A-B60A-4872AEF42A61}">
      <formula1>92</formula1>
      <formula2>73415</formula2>
    </dataValidation>
    <dataValidation type="date" imeMode="halfAlpha" allowBlank="1" showInputMessage="1" showErrorMessage="1" error="有効な日付を入力してください" sqref="N319:O319" xr:uid="{9E032A2F-7453-44C0-8B78-3B23EAF7046E}">
      <formula1>92</formula1>
      <formula2>73415</formula2>
    </dataValidation>
    <dataValidation type="date" imeMode="halfAlpha" allowBlank="1" showInputMessage="1" showErrorMessage="1" error="有効な日付を入力してください" sqref="Q319:R319" xr:uid="{64ECE2BF-9C9B-4CED-AE96-1C9E65D26966}">
      <formula1>92</formula1>
      <formula2>73415</formula2>
    </dataValidation>
    <dataValidation type="date" imeMode="halfAlpha" allowBlank="1" showInputMessage="1" showErrorMessage="1" error="有効な日付を入力してください" sqref="N320:O320" xr:uid="{1649E21A-503B-4E84-ABF5-97B6A8E93B7C}">
      <formula1>92</formula1>
      <formula2>73415</formula2>
    </dataValidation>
    <dataValidation type="date" imeMode="halfAlpha" allowBlank="1" showInputMessage="1" showErrorMessage="1" error="有効な日付を入力してください" sqref="Q320:R320" xr:uid="{303943A6-E00C-4C37-B819-2F947562F06C}">
      <formula1>92</formula1>
      <formula2>73415</formula2>
    </dataValidation>
  </dataValidations>
  <pageMargins left="0.19685039370078741" right="0.19685039370078741" top="0.39370078740157483" bottom="0.19685039370078741" header="0.19685039370078741" footer="0.19685039370078741"/>
  <pageSetup paperSize="9" scale="65"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100"/>
  </cols>
  <sheetData>
    <row r="1" spans="1:1" x14ac:dyDescent="0.15">
      <c r="A1" s="100"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00" t="str">
        <f>"@神奈川県@和歌山県@鹿児島県@"</f>
        <v>@神奈川県@和歌山県@鹿児島県@</v>
      </c>
    </row>
    <row r="3" spans="1:1" x14ac:dyDescent="0.15">
      <c r="A3" s="100" t="s">
        <v>220</v>
      </c>
    </row>
    <row r="4" spans="1:1" x14ac:dyDescent="0.15">
      <c r="A4" s="100" t="s">
        <v>221</v>
      </c>
    </row>
  </sheetData>
  <sheetProtection algorithmName="SHA-512" hashValue="Qv6hm9hWjcjWlG2qf4rerpFiBBkSZeeUaDLe0rQ5FF7Y2RdP2UM8yZL238siek/EjVUf5kQEluWij1N+cADrZA==" saltValue="Wy4Rb2Pq9lFjp8/MSpbzag=="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2022-10-13T05:40:18Z</cp:lastPrinted>
  <dcterms:created xsi:type="dcterms:W3CDTF">2018-07-20T07:50:20Z</dcterms:created>
  <dcterms:modified xsi:type="dcterms:W3CDTF">2025-12-15T06:59:26Z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3a4e7fa2-52cc-43db-ad33-0160453b7577</vt:lpwstr>
  </property>
</Properties>
</file>